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pivotTables/pivotTable1.xml" ContentType="application/vnd.openxmlformats-officedocument.spreadsheetml.pivotTable+xml"/>
  <Override PartName="/xl/drawings/drawing3.xml" ContentType="application/vnd.openxmlformats-officedocument.drawing+xml"/>
  <Override PartName="/xl/drawings/drawing4.xml" ContentType="application/vnd.openxmlformats-officedocument.drawing+xml"/>
  <Override PartName="/xl/tables/table2.xml" ContentType="application/vnd.openxmlformats-officedocument.spreadsheetml.table+xml"/>
  <Override PartName="/xl/drawings/drawing5.xml" ContentType="application/vnd.openxmlformats-officedocument.drawing+xml"/>
  <Override PartName="/xl/tables/table3.xml" ContentType="application/vnd.openxmlformats-officedocument.spreadsheetml.table+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hidePivotFieldList="1" defaultThemeVersion="166925"/>
  <mc:AlternateContent xmlns:mc="http://schemas.openxmlformats.org/markup-compatibility/2006">
    <mc:Choice Requires="x15">
      <x15ac:absPath xmlns:x15ac="http://schemas.microsoft.com/office/spreadsheetml/2010/11/ac" url="C:\Users\nikol\Downloads\"/>
    </mc:Choice>
  </mc:AlternateContent>
  <xr:revisionPtr revIDLastSave="0" documentId="8_{CB8E9196-E264-451D-8F07-D6C61A3EE873}" xr6:coauthVersionLast="47" xr6:coauthVersionMax="47" xr10:uidLastSave="{00000000-0000-0000-0000-000000000000}"/>
  <bookViews>
    <workbookView xWindow="-120" yWindow="-120" windowWidth="29040" windowHeight="15720" xr2:uid="{E909587F-91F8-4730-B1E7-C2F779EADFA6}"/>
  </bookViews>
  <sheets>
    <sheet name="Question 1" sheetId="1" r:id="rId1"/>
    <sheet name="Question 2" sheetId="2" r:id="rId2"/>
    <sheet name="Question 3" sheetId="3" r:id="rId3"/>
    <sheet name="Question 4" sheetId="4" r:id="rId4"/>
    <sheet name="Question 5" sheetId="5" r:id="rId5"/>
    <sheet name="Question 6" sheetId="6" r:id="rId6"/>
    <sheet name="Question 7" sheetId="7" r:id="rId7"/>
    <sheet name="Question 8" sheetId="8" r:id="rId8"/>
  </sheets>
  <calcPr calcId="191029"/>
  <pivotCaches>
    <pivotCache cacheId="5" r:id="rId9"/>
  </pivotCaches>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 i="5" l="1"/>
  <c r="C3" i="5"/>
  <c r="C4" i="5"/>
  <c r="C9" i="5" s="1"/>
  <c r="C5" i="5"/>
  <c r="C6" i="5"/>
  <c r="C7" i="5"/>
  <c r="C8" i="5"/>
  <c r="B6" i="7"/>
  <c r="B5" i="7"/>
  <c r="C5" i="6"/>
  <c r="C6" i="6"/>
  <c r="C7" i="6"/>
  <c r="C8" i="6"/>
  <c r="C9" i="6"/>
  <c r="C10" i="6"/>
  <c r="C11" i="6"/>
  <c r="C12" i="6"/>
  <c r="C13" i="6"/>
  <c r="C14" i="6"/>
  <c r="C15" i="6"/>
  <c r="C16" i="6"/>
  <c r="C17" i="6"/>
  <c r="C18" i="6"/>
  <c r="C19" i="6"/>
  <c r="C20" i="6"/>
  <c r="C21" i="6"/>
  <c r="C22" i="6"/>
  <c r="C23" i="6"/>
  <c r="C24" i="6"/>
  <c r="C4" i="6"/>
  <c r="B5" i="6"/>
  <c r="B6" i="6"/>
  <c r="B7" i="6"/>
  <c r="B8" i="6"/>
  <c r="B9" i="6"/>
  <c r="B10" i="6"/>
  <c r="B11" i="6"/>
  <c r="B12" i="6"/>
  <c r="B13" i="6"/>
  <c r="B14" i="6"/>
  <c r="B15" i="6"/>
  <c r="B16" i="6"/>
  <c r="B17" i="6"/>
  <c r="B18" i="6"/>
  <c r="B19" i="6"/>
  <c r="B20" i="6"/>
  <c r="B21" i="6"/>
  <c r="B22" i="6"/>
  <c r="B23" i="6"/>
  <c r="B24" i="6"/>
  <c r="B4" i="6"/>
  <c r="B19" i="8"/>
  <c r="B17" i="8"/>
  <c r="B15" i="8"/>
  <c r="B14" i="8"/>
  <c r="B9" i="8"/>
  <c r="B7" i="8"/>
  <c r="B5" i="8"/>
  <c r="B4" i="8"/>
  <c r="B2" i="2"/>
  <c r="A2" i="2"/>
  <c r="C2" i="2"/>
</calcChain>
</file>

<file path=xl/sharedStrings.xml><?xml version="1.0" encoding="utf-8"?>
<sst xmlns="http://schemas.openxmlformats.org/spreadsheetml/2006/main" count="332" uniqueCount="55">
  <si>
    <t>Airline</t>
  </si>
  <si>
    <t>On-Time Arrivals (%)</t>
  </si>
  <si>
    <t>Mishandled Baggage per 1,000 Passengers</t>
  </si>
  <si>
    <t>Customer Complaints per 1,000 Passengers</t>
  </si>
  <si>
    <t xml:space="preserve">Virgin American </t>
  </si>
  <si>
    <t>JetBlue</t>
  </si>
  <si>
    <t>AirTran Airways</t>
  </si>
  <si>
    <t>Delta Air Lines</t>
  </si>
  <si>
    <t>Alaska Airlines</t>
  </si>
  <si>
    <t>Frontier Airlines</t>
  </si>
  <si>
    <t>Southwest Airlines</t>
  </si>
  <si>
    <t>US Ariways</t>
  </si>
  <si>
    <t>American Airlines</t>
  </si>
  <si>
    <t>United Airlines</t>
  </si>
  <si>
    <t>Female</t>
  </si>
  <si>
    <t>Male</t>
  </si>
  <si>
    <t>Bachelor's</t>
  </si>
  <si>
    <t>Master's</t>
  </si>
  <si>
    <t>PhD</t>
  </si>
  <si>
    <t>Applicant Number</t>
  </si>
  <si>
    <t>Highest Degree Achieved</t>
  </si>
  <si>
    <t>Work Experience (Years)</t>
  </si>
  <si>
    <t>Gender Assigned At Birth</t>
  </si>
  <si>
    <t>Job Satisfaction Score</t>
  </si>
  <si>
    <t xml:space="preserve">IS Senior Executives (%) </t>
  </si>
  <si>
    <t>IS Middle Managers (%)</t>
  </si>
  <si>
    <t>Payment ($)</t>
  </si>
  <si>
    <t>Probability</t>
  </si>
  <si>
    <t>E</t>
  </si>
  <si>
    <t>R</t>
  </si>
  <si>
    <t>D</t>
  </si>
  <si>
    <t>Row Labels</t>
  </si>
  <si>
    <t>Grand Total</t>
  </si>
  <si>
    <t>Column Labels</t>
  </si>
  <si>
    <t>Count of Highest Degree Achieved</t>
  </si>
  <si>
    <t>x</t>
  </si>
  <si>
    <t>p(x)</t>
  </si>
  <si>
    <t>Senior executives (decimal)</t>
  </si>
  <si>
    <t>Middle managers</t>
  </si>
  <si>
    <t>Mean</t>
  </si>
  <si>
    <t>SD</t>
  </si>
  <si>
    <t>A</t>
  </si>
  <si>
    <t>P(9.85&lt;=x)</t>
  </si>
  <si>
    <t>P(x&lt;=10.15)</t>
  </si>
  <si>
    <t>P(9.85&lt;=x=&lt;10.15)</t>
  </si>
  <si>
    <t>1-P(9.85&lt;=x=&lt;10.15)=(1-</t>
  </si>
  <si>
    <t>f(x)</t>
  </si>
  <si>
    <t># of trial</t>
  </si>
  <si>
    <t>probability</t>
  </si>
  <si>
    <t>cumulative</t>
  </si>
  <si>
    <t>mean</t>
  </si>
  <si>
    <t>sd</t>
  </si>
  <si>
    <t>Z-score</t>
  </si>
  <si>
    <t>x(f)</t>
  </si>
  <si>
    <t>Expected value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</si>
</sst>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2" formatCode="0.000000000000000"/>
  </numFmts>
  <fonts count="2" x14ac:knownFonts="1">
    <font>
      <sz val="11"/>
      <color theme="1"/>
      <name val="Calibri"/>
      <family val="2"/>
      <scheme val="minor"/>
    </font>
    <font>
      <b/>
      <sz val="12"/>
      <color theme="1"/>
      <name val="Times New Roman"/>
      <family val="1"/>
    </font>
  </fonts>
  <fills count="3">
    <fill>
      <patternFill patternType="none"/>
    </fill>
    <fill>
      <patternFill patternType="gray125"/>
    </fill>
    <fill>
      <patternFill patternType="solid">
        <fgColor theme="4" tint="0.79998168889431442"/>
        <bgColor theme="4" tint="0.79998168889431442"/>
      </patternFill>
    </fill>
  </fills>
  <borders count="6">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right/>
      <top/>
      <bottom style="thin">
        <color indexed="64"/>
      </bottom>
      <diagonal/>
    </border>
    <border>
      <left/>
      <right style="thin">
        <color theme="4" tint="0.39997558519241921"/>
      </right>
      <top style="thin">
        <color theme="4" tint="0.39997558519241921"/>
      </top>
      <bottom style="thin">
        <color indexed="64"/>
      </bottom>
      <diagonal/>
    </border>
  </borders>
  <cellStyleXfs count="1">
    <xf numFmtId="0" fontId="0" fillId="0" borderId="0"/>
  </cellStyleXfs>
  <cellXfs count="18">
    <xf numFmtId="0" fontId="0" fillId="0" borderId="0" xfId="0"/>
    <xf numFmtId="0" fontId="1" fillId="0" borderId="0" xfId="0" applyFont="1" applyAlignment="1">
      <alignment horizontal="center"/>
    </xf>
    <xf numFmtId="0" fontId="0" fillId="0" borderId="0" xfId="0" applyAlignment="1">
      <alignment horizontal="center"/>
    </xf>
    <xf numFmtId="3" fontId="0" fillId="0" borderId="0" xfId="0" applyNumberFormat="1"/>
    <xf numFmtId="0" fontId="0" fillId="0" borderId="0" xfId="0" pivotButton="1"/>
    <xf numFmtId="0" fontId="0" fillId="0" borderId="0" xfId="0" applyAlignment="1">
      <alignment horizontal="left"/>
    </xf>
    <xf numFmtId="0" fontId="0" fillId="2" borderId="1" xfId="0" applyFont="1" applyFill="1" applyBorder="1"/>
    <xf numFmtId="0" fontId="0" fillId="2" borderId="2" xfId="0" applyFont="1" applyFill="1" applyBorder="1"/>
    <xf numFmtId="0" fontId="0" fillId="2" borderId="3" xfId="0" applyFont="1" applyFill="1" applyBorder="1"/>
    <xf numFmtId="0" fontId="0" fillId="0" borderId="1" xfId="0" applyFont="1" applyBorder="1"/>
    <xf numFmtId="0" fontId="0" fillId="0" borderId="2" xfId="0" applyFont="1" applyBorder="1"/>
    <xf numFmtId="0" fontId="0" fillId="0" borderId="3" xfId="0" applyFont="1" applyBorder="1"/>
    <xf numFmtId="0" fontId="0" fillId="0" borderId="0" xfId="0" applyNumberFormat="1"/>
    <xf numFmtId="10" fontId="0" fillId="0" borderId="0" xfId="0" applyNumberFormat="1"/>
    <xf numFmtId="0" fontId="0" fillId="0" borderId="0" xfId="0" applyBorder="1"/>
    <xf numFmtId="0" fontId="0" fillId="0" borderId="4" xfId="0" applyBorder="1"/>
    <xf numFmtId="0" fontId="0" fillId="2" borderId="5" xfId="0" applyFont="1" applyFill="1" applyBorder="1"/>
    <xf numFmtId="172" fontId="0" fillId="0" borderId="0" xfId="0" applyNumberFormat="1"/>
  </cellXfs>
  <cellStyles count="1">
    <cellStyle name="Normal" xfId="0" builtinId="0"/>
  </cellStyles>
  <dxfs count="2">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1.xml"/></Relationships>
</file>

<file path=xl/drawings/drawing1.xml><?xml version="1.0" encoding="utf-8"?>
<xdr:wsDr xmlns:xdr="http://schemas.openxmlformats.org/drawingml/2006/spreadsheetDrawing" xmlns:a="http://schemas.openxmlformats.org/drawingml/2006/main">
  <xdr:oneCellAnchor>
    <xdr:from>
      <xdr:col>5</xdr:col>
      <xdr:colOff>457199</xdr:colOff>
      <xdr:row>1</xdr:row>
      <xdr:rowOff>171449</xdr:rowOff>
    </xdr:from>
    <xdr:ext cx="6429375" cy="4210051"/>
    <xdr:sp macro="" textlink="">
      <xdr:nvSpPr>
        <xdr:cNvPr id="2" name="Shape 3">
          <a:extLst>
            <a:ext uri="{FF2B5EF4-FFF2-40B4-BE49-F238E27FC236}">
              <a16:creationId xmlns:a16="http://schemas.microsoft.com/office/drawing/2014/main" id="{C68B3003-8210-4059-9F5E-554C8928EC31}"/>
            </a:ext>
          </a:extLst>
        </xdr:cNvPr>
        <xdr:cNvSpPr txBox="1"/>
      </xdr:nvSpPr>
      <xdr:spPr>
        <a:xfrm>
          <a:off x="9448799" y="361949"/>
          <a:ext cx="6429375" cy="4210051"/>
        </a:xfrm>
        <a:prstGeom prst="rect">
          <a:avLst/>
        </a:prstGeom>
        <a:solidFill>
          <a:srgbClr val="DDEAF6"/>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spcBef>
              <a:spcPts val="0"/>
            </a:spcBef>
            <a:spcAft>
              <a:spcPts val="0"/>
            </a:spcAft>
            <a:buNone/>
          </a:pPr>
          <a:r>
            <a:rPr lang="en-US" sz="1200" baseline="0">
              <a:effectLst/>
              <a:latin typeface="+mn-lt"/>
            </a:rPr>
            <a:t>1. On-time arrivals, lost baggage, and customer complaints are three measures that are typically used to measure the quality of service being offered by airlines. Suppose that the following values represent the on-time arrival percentage, amount of lost baggage, and customer complaints for 10 U.S. airlines.</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A. Based on the data, if you randomly  choose a Delta Air Lines flight, what is the probability that this individual flight will have an on-time arrival? 86.5%</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B. If you randomly choose 1 of the 10 airline for a follow-up study  on airline quality ratings, what is the probability that you will choose an airline with less than two mishandled baggage reports per 1,000 passengers?</a:t>
          </a:r>
        </a:p>
        <a:p>
          <a:pPr marL="0" lvl="0" indent="0">
            <a:spcBef>
              <a:spcPts val="0"/>
            </a:spcBef>
            <a:spcAft>
              <a:spcPts val="0"/>
            </a:spcAft>
            <a:buNone/>
          </a:pPr>
          <a:r>
            <a:rPr lang="en-US" sz="1200" baseline="0">
              <a:effectLst/>
              <a:latin typeface="+mn-lt"/>
            </a:rPr>
            <a:t>3/10=.3</a:t>
          </a:r>
        </a:p>
        <a:p>
          <a:pPr marL="0" lvl="0" indent="0">
            <a:spcBef>
              <a:spcPts val="0"/>
            </a:spcBef>
            <a:spcAft>
              <a:spcPts val="0"/>
            </a:spcAft>
            <a:buNone/>
          </a:pPr>
          <a:r>
            <a:rPr lang="en-US" sz="1200" baseline="0">
              <a:effectLst/>
              <a:latin typeface="+mn-lt"/>
            </a:rPr>
            <a:t>C. If you randomly choose 1 of the 10 airlines for a follow-up study on airline quality ratings, what is the probability that you will choose a airline with more than one customer complaint per 1,000 passengers? 5/10=.5</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D. What is the probability that a randomly selected AirTran Airway flight will not arrive on time?</a:t>
          </a:r>
        </a:p>
        <a:p>
          <a:pPr marL="0" lvl="0" indent="0">
            <a:spcBef>
              <a:spcPts val="0"/>
            </a:spcBef>
            <a:spcAft>
              <a:spcPts val="0"/>
            </a:spcAft>
            <a:buNone/>
          </a:pPr>
          <a:r>
            <a:rPr lang="en-US" sz="1200" baseline="0">
              <a:effectLst/>
              <a:latin typeface="+mn-lt"/>
            </a:rPr>
            <a:t>100-87.1=12.9%</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a:effectLst/>
            <a:latin typeface="+mn-lt"/>
          </a:endParaRPr>
        </a:p>
      </xdr:txBody>
    </xdr:sp>
    <xdr:clientData fLocksWithSheet="0"/>
  </xdr:oneCellAnchor>
</xdr:wsDr>
</file>

<file path=xl/drawings/drawing2.xml><?xml version="1.0" encoding="utf-8"?>
<xdr:wsDr xmlns:xdr="http://schemas.openxmlformats.org/drawingml/2006/spreadsheetDrawing" xmlns:a="http://schemas.openxmlformats.org/drawingml/2006/main">
  <xdr:oneCellAnchor>
    <xdr:from>
      <xdr:col>11</xdr:col>
      <xdr:colOff>9525</xdr:colOff>
      <xdr:row>1</xdr:row>
      <xdr:rowOff>38100</xdr:rowOff>
    </xdr:from>
    <xdr:ext cx="6429375" cy="4210051"/>
    <xdr:sp macro="" textlink="">
      <xdr:nvSpPr>
        <xdr:cNvPr id="2" name="Shape 3">
          <a:extLst>
            <a:ext uri="{FF2B5EF4-FFF2-40B4-BE49-F238E27FC236}">
              <a16:creationId xmlns:a16="http://schemas.microsoft.com/office/drawing/2014/main" id="{B8AEA09C-A3C2-4C50-85E4-AD737E16DA9D}"/>
            </a:ext>
          </a:extLst>
        </xdr:cNvPr>
        <xdr:cNvSpPr txBox="1"/>
      </xdr:nvSpPr>
      <xdr:spPr>
        <a:xfrm>
          <a:off x="6715125" y="228600"/>
          <a:ext cx="6429375" cy="4210051"/>
        </a:xfrm>
        <a:prstGeom prst="rect">
          <a:avLst/>
        </a:prstGeom>
        <a:solidFill>
          <a:srgbClr val="DDEAF6"/>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spcBef>
              <a:spcPts val="0"/>
            </a:spcBef>
            <a:spcAft>
              <a:spcPts val="0"/>
            </a:spcAft>
            <a:buNone/>
          </a:pPr>
          <a:r>
            <a:rPr lang="en-US" sz="1200" baseline="0">
              <a:effectLst/>
              <a:latin typeface="+mn-lt"/>
            </a:rPr>
            <a:t>2. Suppose that for a recent admissions class, an Ivy League college received 2,851 application for early admission. Of this group, it admitted 1,033 students early, rejected 854 outright, and deferred 964 to the regular admission pool for further consideration. In the past, this school has admitted 18% of the deferred early admission applications during the regular admission process. Counting the students admitted early and the students admitted during the regular admission process, the total class size was 2,375. </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Let E, R , and D represent the events that a student who applies for early admission is admitted early, rejected, outright, or deferred ot the regular admissions pool.</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A. Use the data to estimate P(E), P(R), and P(D).</a:t>
          </a:r>
        </a:p>
        <a:p>
          <a:pPr marL="0" lvl="0" indent="0">
            <a:spcBef>
              <a:spcPts val="0"/>
            </a:spcBef>
            <a:spcAft>
              <a:spcPts val="0"/>
            </a:spcAft>
            <a:buNone/>
          </a:pPr>
          <a:r>
            <a:rPr lang="en-US" sz="1200" baseline="0">
              <a:effectLst/>
              <a:latin typeface="+mn-lt"/>
            </a:rPr>
            <a:t>.3623, .29954, .3381</a:t>
          </a:r>
        </a:p>
        <a:p>
          <a:pPr marL="0" lvl="0" indent="0">
            <a:spcBef>
              <a:spcPts val="0"/>
            </a:spcBef>
            <a:spcAft>
              <a:spcPts val="0"/>
            </a:spcAft>
            <a:buNone/>
          </a:pPr>
          <a:r>
            <a:rPr lang="en-US" sz="1200" baseline="0">
              <a:effectLst/>
              <a:latin typeface="+mn-lt"/>
            </a:rPr>
            <a:t>B. Are events E and D mutually exclusive? Find P(E n D).</a:t>
          </a:r>
        </a:p>
        <a:p>
          <a:pPr marL="0" lvl="0" indent="0">
            <a:spcBef>
              <a:spcPts val="0"/>
            </a:spcBef>
            <a:spcAft>
              <a:spcPts val="0"/>
            </a:spcAft>
            <a:buNone/>
          </a:pPr>
          <a:r>
            <a:rPr lang="en-US" sz="1200" baseline="0">
              <a:effectLst/>
              <a:latin typeface="+mn-lt"/>
            </a:rPr>
            <a:t>Yes, both cannot happen at the same time, P(E n D)=0</a:t>
          </a:r>
        </a:p>
        <a:p>
          <a:pPr marL="0" lvl="0" indent="0">
            <a:spcBef>
              <a:spcPts val="0"/>
            </a:spcBef>
            <a:spcAft>
              <a:spcPts val="0"/>
            </a:spcAft>
            <a:buNone/>
          </a:pPr>
          <a:r>
            <a:rPr lang="en-US" sz="1200" baseline="0">
              <a:effectLst/>
              <a:latin typeface="+mn-lt"/>
            </a:rPr>
            <a:t>C. For the 2,375 students who were admitted, what is the probability that a randomly selected student was accepted during early admission?</a:t>
          </a:r>
        </a:p>
        <a:p>
          <a:pPr marL="0" lvl="0" indent="0">
            <a:spcBef>
              <a:spcPts val="0"/>
            </a:spcBef>
            <a:spcAft>
              <a:spcPts val="0"/>
            </a:spcAft>
            <a:buNone/>
          </a:pPr>
          <a:r>
            <a:rPr lang="en-US" sz="1200" baseline="0">
              <a:effectLst/>
              <a:latin typeface="+mn-lt"/>
            </a:rPr>
            <a:t>=1,033/2,375=0.434947</a:t>
          </a:r>
        </a:p>
        <a:p>
          <a:pPr marL="0" lvl="0" indent="0">
            <a:spcBef>
              <a:spcPts val="0"/>
            </a:spcBef>
            <a:spcAft>
              <a:spcPts val="0"/>
            </a:spcAft>
            <a:buNone/>
          </a:pPr>
          <a:r>
            <a:rPr lang="en-US" sz="1200" baseline="0">
              <a:effectLst/>
              <a:latin typeface="+mn-lt"/>
            </a:rPr>
            <a:t>D. Suppose a student applies for early admission. What is the probabilit that the student will be admitted for early admission or be deferred and later admitted during the regular admission process? </a:t>
          </a:r>
        </a:p>
        <a:p>
          <a:pPr marL="0" lvl="0" indent="0">
            <a:spcBef>
              <a:spcPts val="0"/>
            </a:spcBef>
            <a:spcAft>
              <a:spcPts val="0"/>
            </a:spcAft>
            <a:buNone/>
          </a:pPr>
          <a:r>
            <a:rPr lang="en-US" sz="1200" baseline="0">
              <a:effectLst/>
              <a:latin typeface="+mn-lt"/>
            </a:rPr>
            <a:t>2375/2851=.833</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a:effectLst/>
            <a:latin typeface="+mn-lt"/>
          </a:endParaRPr>
        </a:p>
      </xdr:txBody>
    </xdr:sp>
    <xdr:clientData fLocksWithSheet="0"/>
  </xdr:oneCellAnchor>
</xdr:wsDr>
</file>

<file path=xl/drawings/drawing3.xml><?xml version="1.0" encoding="utf-8"?>
<xdr:wsDr xmlns:xdr="http://schemas.openxmlformats.org/drawingml/2006/spreadsheetDrawing" xmlns:a="http://schemas.openxmlformats.org/drawingml/2006/main">
  <xdr:oneCellAnchor>
    <xdr:from>
      <xdr:col>6</xdr:col>
      <xdr:colOff>228600</xdr:colOff>
      <xdr:row>1</xdr:row>
      <xdr:rowOff>85725</xdr:rowOff>
    </xdr:from>
    <xdr:ext cx="6429375" cy="4210051"/>
    <xdr:sp macro="" textlink="">
      <xdr:nvSpPr>
        <xdr:cNvPr id="2" name="Shape 3">
          <a:extLst>
            <a:ext uri="{FF2B5EF4-FFF2-40B4-BE49-F238E27FC236}">
              <a16:creationId xmlns:a16="http://schemas.microsoft.com/office/drawing/2014/main" id="{A4D27CA1-7C8C-473E-8C31-B72FF852F3AA}"/>
            </a:ext>
          </a:extLst>
        </xdr:cNvPr>
        <xdr:cNvSpPr txBox="1"/>
      </xdr:nvSpPr>
      <xdr:spPr>
        <a:xfrm>
          <a:off x="6019800" y="276225"/>
          <a:ext cx="6429375" cy="4210051"/>
        </a:xfrm>
        <a:prstGeom prst="rect">
          <a:avLst/>
        </a:prstGeom>
        <a:solidFill>
          <a:srgbClr val="DDEAF6"/>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spcBef>
              <a:spcPts val="0"/>
            </a:spcBef>
            <a:spcAft>
              <a:spcPts val="0"/>
            </a:spcAft>
            <a:buNone/>
          </a:pPr>
          <a:r>
            <a:rPr lang="en-US" sz="1200" baseline="0">
              <a:effectLst/>
              <a:latin typeface="+mn-lt"/>
            </a:rPr>
            <a:t>3. The Human Resources Manager for the Optilytics LLC is evaluating applications for the position of Senior Data Scientist. Summary data for the applicants of the position is included here.</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A. Use a PivotTable to create a joint probability table showing the probabilties associated with a randomly selected applicants's "Gender Assigned at Birth" and "Highest Degree Achieved". Use this joint probability table to answer the following questions.</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B. What are the marginal probabilities? What do they tell you about the probabilitites associated with the sex of applicants and highest degree completed by applicants?</a:t>
          </a:r>
        </a:p>
        <a:p>
          <a:pPr marL="0" lvl="0" indent="0">
            <a:spcBef>
              <a:spcPts val="0"/>
            </a:spcBef>
            <a:spcAft>
              <a:spcPts val="0"/>
            </a:spcAft>
            <a:buNone/>
          </a:pPr>
          <a:r>
            <a:rPr lang="en-US" sz="1200" baseline="0">
              <a:effectLst/>
              <a:latin typeface="+mn-lt"/>
            </a:rPr>
            <a:t>The marginal probabilities for female bachelor's are 19.55%, masters 15.79%, PhD is 2.26%, grand total is 37.59%. Male for bachelor's is 32.33%, masters 25.56%, 4.51%, grand total is 62.41%. grand total for bachelors is 51.88%, masters is 41.35%, and PhD is 6.77%. The grand total for all of these is 100%.</a:t>
          </a:r>
        </a:p>
        <a:p>
          <a:pPr marL="0" lvl="0" indent="0">
            <a:spcBef>
              <a:spcPts val="0"/>
            </a:spcBef>
            <a:spcAft>
              <a:spcPts val="0"/>
            </a:spcAft>
            <a:buNone/>
          </a:pPr>
          <a:r>
            <a:rPr lang="en-US" sz="1200" baseline="0">
              <a:effectLst/>
              <a:latin typeface="+mn-lt"/>
            </a:rPr>
            <a:t>C. If the applicant is "Female at birth" what is the probability that the highest degree completed by the applicant is PhD?</a:t>
          </a:r>
        </a:p>
        <a:p>
          <a:pPr marL="0" lvl="0" indent="0">
            <a:spcBef>
              <a:spcPts val="0"/>
            </a:spcBef>
            <a:spcAft>
              <a:spcPts val="0"/>
            </a:spcAft>
            <a:buNone/>
          </a:pPr>
          <a:r>
            <a:rPr lang="en-US" sz="1200" baseline="0">
              <a:effectLst/>
              <a:latin typeface="+mn-lt"/>
            </a:rPr>
            <a:t>2.26%</a:t>
          </a:r>
        </a:p>
        <a:p>
          <a:pPr marL="0" lvl="0" indent="0">
            <a:spcBef>
              <a:spcPts val="0"/>
            </a:spcBef>
            <a:spcAft>
              <a:spcPts val="0"/>
            </a:spcAft>
            <a:buNone/>
          </a:pPr>
          <a:r>
            <a:rPr lang="en-US" sz="1200" baseline="0">
              <a:effectLst/>
              <a:latin typeface="+mn-lt"/>
            </a:rPr>
            <a:t>D. If the highest degree completed by an applicant is a master's degree, what is the probability that the applicant is "Male at birth"?</a:t>
          </a:r>
        </a:p>
        <a:p>
          <a:pPr marL="0" lvl="0" indent="0">
            <a:spcBef>
              <a:spcPts val="0"/>
            </a:spcBef>
            <a:spcAft>
              <a:spcPts val="0"/>
            </a:spcAft>
            <a:buNone/>
          </a:pPr>
          <a:r>
            <a:rPr lang="en-US" sz="1200" baseline="0">
              <a:effectLst/>
              <a:latin typeface="+mn-lt"/>
            </a:rPr>
            <a:t>25.56%</a:t>
          </a:r>
        </a:p>
        <a:p>
          <a:pPr marL="0" lvl="0" indent="0">
            <a:spcBef>
              <a:spcPts val="0"/>
            </a:spcBef>
            <a:spcAft>
              <a:spcPts val="0"/>
            </a:spcAft>
            <a:buNone/>
          </a:pPr>
          <a:r>
            <a:rPr lang="en-US" sz="1200" baseline="0">
              <a:effectLst/>
              <a:latin typeface="+mn-lt"/>
            </a:rPr>
            <a:t>E. What is the probability that a randomly selected applicant will be "Female at birth" whose highest completed degree is a Master's degree? 15.79%</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a:effectLst/>
            <a:latin typeface="+mn-lt"/>
          </a:endParaRPr>
        </a:p>
      </xdr:txBody>
    </xdr:sp>
    <xdr:clientData fLocksWithSheet="0"/>
  </xdr:oneCellAnchor>
</xdr:wsDr>
</file>

<file path=xl/drawings/drawing4.xml><?xml version="1.0" encoding="utf-8"?>
<xdr:wsDr xmlns:xdr="http://schemas.openxmlformats.org/drawingml/2006/spreadsheetDrawing" xmlns:a="http://schemas.openxmlformats.org/drawingml/2006/main">
  <xdr:oneCellAnchor>
    <xdr:from>
      <xdr:col>6</xdr:col>
      <xdr:colOff>171450</xdr:colOff>
      <xdr:row>1</xdr:row>
      <xdr:rowOff>47625</xdr:rowOff>
    </xdr:from>
    <xdr:ext cx="6429375" cy="4210051"/>
    <xdr:sp macro="" textlink="">
      <xdr:nvSpPr>
        <xdr:cNvPr id="2" name="Shape 3">
          <a:extLst>
            <a:ext uri="{FF2B5EF4-FFF2-40B4-BE49-F238E27FC236}">
              <a16:creationId xmlns:a16="http://schemas.microsoft.com/office/drawing/2014/main" id="{89CA4F52-B970-4FE0-8059-41DCACFE002A}"/>
            </a:ext>
          </a:extLst>
        </xdr:cNvPr>
        <xdr:cNvSpPr txBox="1"/>
      </xdr:nvSpPr>
      <xdr:spPr>
        <a:xfrm>
          <a:off x="6829425" y="238125"/>
          <a:ext cx="6429375" cy="4210051"/>
        </a:xfrm>
        <a:prstGeom prst="rect">
          <a:avLst/>
        </a:prstGeom>
        <a:solidFill>
          <a:srgbClr val="DDEAF6"/>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spcBef>
              <a:spcPts val="0"/>
            </a:spcBef>
            <a:spcAft>
              <a:spcPts val="0"/>
            </a:spcAft>
            <a:buNone/>
          </a:pPr>
          <a:r>
            <a:rPr lang="en-US" sz="1200" baseline="0">
              <a:effectLst/>
              <a:latin typeface="+mn-lt"/>
            </a:rPr>
            <a:t>4. The percent frequency distribution of job satisfaction scores for a sample of information systems (IS) senior executives and middle managers are as follows. The scores range from a low of 1 (very dissatisfied) to a high of 5 (very satisfied).</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A. Develop a probability distribution for the job satisfaction score or a randomly selected senior executive.</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B. Develop a probability distribution for the job satisfaction score of a randomly selected middle manager.</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C. What is the probability that a randomly selected senior executive will report a job satisfaction score of 4 or 5? 83/100=.83</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D. What is the probability that a randomly selected middle manager is very satisfied?</a:t>
          </a:r>
        </a:p>
        <a:p>
          <a:pPr marL="0" lvl="0" indent="0">
            <a:spcBef>
              <a:spcPts val="0"/>
            </a:spcBef>
            <a:spcAft>
              <a:spcPts val="0"/>
            </a:spcAft>
            <a:buNone/>
          </a:pPr>
          <a:r>
            <a:rPr lang="en-US" sz="1200" baseline="0">
              <a:effectLst/>
              <a:latin typeface="+mn-lt"/>
            </a:rPr>
            <a:t>.28=28/100</a:t>
          </a:r>
        </a:p>
        <a:p>
          <a:pPr marL="0" lvl="0" indent="0">
            <a:spcBef>
              <a:spcPts val="0"/>
            </a:spcBef>
            <a:spcAft>
              <a:spcPts val="0"/>
            </a:spcAft>
            <a:buNone/>
          </a:pPr>
          <a:r>
            <a:rPr lang="en-US" sz="1200" baseline="0">
              <a:effectLst/>
              <a:latin typeface="+mn-lt"/>
            </a:rPr>
            <a:t>E. Compare the overall job satisfaction of senior executives and middle managers. </a:t>
          </a:r>
        </a:p>
        <a:p>
          <a:pPr marL="0" lvl="0" indent="0">
            <a:spcBef>
              <a:spcPts val="0"/>
            </a:spcBef>
            <a:spcAft>
              <a:spcPts val="0"/>
            </a:spcAft>
            <a:buNone/>
          </a:pPr>
          <a:r>
            <a:rPr lang="en-US" sz="1200" baseline="0">
              <a:effectLst/>
              <a:latin typeface="+mn-lt"/>
            </a:rPr>
            <a:t>Senior executives are more satisfied with their jobs than middle managers.</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a:effectLst/>
            <a:latin typeface="+mn-lt"/>
          </a:endParaRPr>
        </a:p>
      </xdr:txBody>
    </xdr:sp>
    <xdr:clientData fLocksWithSheet="0"/>
  </xdr:oneCellAnchor>
</xdr:wsDr>
</file>

<file path=xl/drawings/drawing5.xml><?xml version="1.0" encoding="utf-8"?>
<xdr:wsDr xmlns:xdr="http://schemas.openxmlformats.org/drawingml/2006/spreadsheetDrawing" xmlns:a="http://schemas.openxmlformats.org/drawingml/2006/main">
  <xdr:oneCellAnchor>
    <xdr:from>
      <xdr:col>11</xdr:col>
      <xdr:colOff>600075</xdr:colOff>
      <xdr:row>2</xdr:row>
      <xdr:rowOff>76200</xdr:rowOff>
    </xdr:from>
    <xdr:ext cx="6429375" cy="4210051"/>
    <xdr:sp macro="" textlink="">
      <xdr:nvSpPr>
        <xdr:cNvPr id="2" name="Shape 3">
          <a:extLst>
            <a:ext uri="{FF2B5EF4-FFF2-40B4-BE49-F238E27FC236}">
              <a16:creationId xmlns:a16="http://schemas.microsoft.com/office/drawing/2014/main" id="{E2CD3795-7CB5-44CE-A8CA-903912764771}"/>
            </a:ext>
          </a:extLst>
        </xdr:cNvPr>
        <xdr:cNvSpPr txBox="1"/>
      </xdr:nvSpPr>
      <xdr:spPr>
        <a:xfrm>
          <a:off x="7305675" y="457200"/>
          <a:ext cx="6429375" cy="4210051"/>
        </a:xfrm>
        <a:prstGeom prst="rect">
          <a:avLst/>
        </a:prstGeom>
        <a:solidFill>
          <a:srgbClr val="DDEAF6"/>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spcBef>
              <a:spcPts val="0"/>
            </a:spcBef>
            <a:spcAft>
              <a:spcPts val="0"/>
            </a:spcAft>
            <a:buNone/>
          </a:pPr>
          <a:r>
            <a:rPr lang="en-US" sz="1200" baseline="0">
              <a:effectLst/>
              <a:latin typeface="+mn-lt"/>
            </a:rPr>
            <a:t>5. The probability distribution for damage claims paid by the Newton Automobile Insurance Company on collision insurance is in the table. </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A. Use the expected collision payment to determine the collision insurance premium that would enable the company to break even.</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B. The insurance company charges an annual rate of $520 for the collision coverage. What is the expected value of the collision policy for a policyholder? (Hint: It is the expected payments from the company minus the cost of coverage.) 430-520=-90, the expected annual loss is $90.</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C.  Why does the policyholder purchase a collision policy with this expected value? </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If a policy holder didn't have the collision policy it would cost them a lot more than the expected value.</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a:effectLst/>
            <a:latin typeface="+mn-lt"/>
          </a:endParaRPr>
        </a:p>
      </xdr:txBody>
    </xdr:sp>
    <xdr:clientData fLocksWithSheet="0"/>
  </xdr:oneCellAnchor>
</xdr:wsDr>
</file>

<file path=xl/drawings/drawing6.xml><?xml version="1.0" encoding="utf-8"?>
<xdr:wsDr xmlns:xdr="http://schemas.openxmlformats.org/drawingml/2006/spreadsheetDrawing" xmlns:a="http://schemas.openxmlformats.org/drawingml/2006/main">
  <xdr:oneCellAnchor>
    <xdr:from>
      <xdr:col>5</xdr:col>
      <xdr:colOff>438150</xdr:colOff>
      <xdr:row>1</xdr:row>
      <xdr:rowOff>171450</xdr:rowOff>
    </xdr:from>
    <xdr:ext cx="6429375" cy="4210051"/>
    <xdr:sp macro="" textlink="">
      <xdr:nvSpPr>
        <xdr:cNvPr id="2" name="Shape 3">
          <a:extLst>
            <a:ext uri="{FF2B5EF4-FFF2-40B4-BE49-F238E27FC236}">
              <a16:creationId xmlns:a16="http://schemas.microsoft.com/office/drawing/2014/main" id="{F569F1FE-68D1-4A3C-B064-1CF0DBBF81EE}"/>
            </a:ext>
          </a:extLst>
        </xdr:cNvPr>
        <xdr:cNvSpPr txBox="1"/>
      </xdr:nvSpPr>
      <xdr:spPr>
        <a:xfrm>
          <a:off x="3486150" y="361950"/>
          <a:ext cx="6429375" cy="4210051"/>
        </a:xfrm>
        <a:prstGeom prst="rect">
          <a:avLst/>
        </a:prstGeom>
        <a:solidFill>
          <a:srgbClr val="DDEAF6"/>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spcBef>
              <a:spcPts val="0"/>
            </a:spcBef>
            <a:spcAft>
              <a:spcPts val="0"/>
            </a:spcAft>
            <a:buNone/>
          </a:pPr>
          <a:r>
            <a:rPr lang="en-US" sz="1200" baseline="0">
              <a:effectLst/>
              <a:latin typeface="+mn-lt"/>
            </a:rPr>
            <a:t>6. A university found that 20% of its students withdraw without completing the introductory statistics course. Assume that 20 students registered for the course.</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A. Compute the probability that two or fewer will withdraw.</a:t>
          </a:r>
        </a:p>
        <a:p>
          <a:pPr marL="0" lvl="0" indent="0">
            <a:spcBef>
              <a:spcPts val="0"/>
            </a:spcBef>
            <a:spcAft>
              <a:spcPts val="0"/>
            </a:spcAft>
            <a:buNone/>
          </a:pPr>
          <a:r>
            <a:rPr lang="en-US" sz="1200" baseline="0">
              <a:effectLst/>
              <a:latin typeface="+mn-lt"/>
            </a:rPr>
            <a:t>.206085</a:t>
          </a:r>
        </a:p>
        <a:p>
          <a:pPr marL="0" lvl="0" indent="0">
            <a:spcBef>
              <a:spcPts val="0"/>
            </a:spcBef>
            <a:spcAft>
              <a:spcPts val="0"/>
            </a:spcAft>
            <a:buNone/>
          </a:pPr>
          <a:r>
            <a:rPr lang="en-US" sz="1200" baseline="0">
              <a:effectLst/>
              <a:latin typeface="+mn-lt"/>
            </a:rPr>
            <a:t>B. Compute the probability that exactly four students will withdraw.</a:t>
          </a:r>
        </a:p>
        <a:p>
          <a:pPr marL="0" lvl="0" indent="0">
            <a:spcBef>
              <a:spcPts val="0"/>
            </a:spcBef>
            <a:spcAft>
              <a:spcPts val="0"/>
            </a:spcAft>
            <a:buNone/>
          </a:pPr>
          <a:r>
            <a:rPr lang="en-US" sz="1200" baseline="0">
              <a:effectLst/>
              <a:latin typeface="+mn-lt"/>
            </a:rPr>
            <a:t>.218199401946101</a:t>
          </a:r>
        </a:p>
        <a:p>
          <a:pPr marL="0" lvl="0" indent="0">
            <a:spcBef>
              <a:spcPts val="0"/>
            </a:spcBef>
            <a:spcAft>
              <a:spcPts val="0"/>
            </a:spcAft>
            <a:buNone/>
          </a:pPr>
          <a:r>
            <a:rPr lang="en-US" sz="1200" baseline="0">
              <a:effectLst/>
              <a:latin typeface="+mn-lt"/>
            </a:rPr>
            <a:t>C. Compute the probability that more than 3 will withdraw.</a:t>
          </a:r>
        </a:p>
        <a:p>
          <a:pPr marL="0" lvl="0" indent="0">
            <a:spcBef>
              <a:spcPts val="0"/>
            </a:spcBef>
            <a:spcAft>
              <a:spcPts val="0"/>
            </a:spcAft>
            <a:buNone/>
          </a:pPr>
          <a:r>
            <a:rPr lang="en-US" sz="1200" baseline="0">
              <a:effectLst/>
              <a:latin typeface="+mn-lt"/>
            </a:rPr>
            <a:t>1-.629648=.370352</a:t>
          </a:r>
        </a:p>
        <a:p>
          <a:pPr marL="0" lvl="0" indent="0">
            <a:spcBef>
              <a:spcPts val="0"/>
            </a:spcBef>
            <a:spcAft>
              <a:spcPts val="0"/>
            </a:spcAft>
            <a:buNone/>
          </a:pPr>
          <a:r>
            <a:rPr lang="en-US" sz="1200" baseline="0">
              <a:effectLst/>
              <a:latin typeface="+mn-lt"/>
            </a:rPr>
            <a:t>D. Compute the expected number of withdrawals.</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20 X .20=4</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a:effectLst/>
            <a:latin typeface="+mn-lt"/>
          </a:endParaRPr>
        </a:p>
      </xdr:txBody>
    </xdr:sp>
    <xdr:clientData fLocksWithSheet="0"/>
  </xdr:oneCellAnchor>
</xdr:wsDr>
</file>

<file path=xl/drawings/drawing7.xml><?xml version="1.0" encoding="utf-8"?>
<xdr:wsDr xmlns:xdr="http://schemas.openxmlformats.org/drawingml/2006/spreadsheetDrawing" xmlns:a="http://schemas.openxmlformats.org/drawingml/2006/main">
  <xdr:oneCellAnchor>
    <xdr:from>
      <xdr:col>5</xdr:col>
      <xdr:colOff>66675</xdr:colOff>
      <xdr:row>2</xdr:row>
      <xdr:rowOff>66675</xdr:rowOff>
    </xdr:from>
    <xdr:ext cx="6429375" cy="1704975"/>
    <xdr:sp macro="" textlink="">
      <xdr:nvSpPr>
        <xdr:cNvPr id="2" name="Shape 3">
          <a:extLst>
            <a:ext uri="{FF2B5EF4-FFF2-40B4-BE49-F238E27FC236}">
              <a16:creationId xmlns:a16="http://schemas.microsoft.com/office/drawing/2014/main" id="{DC595A65-C16E-4502-AA89-1967F8B7ECBA}"/>
            </a:ext>
          </a:extLst>
        </xdr:cNvPr>
        <xdr:cNvSpPr txBox="1"/>
      </xdr:nvSpPr>
      <xdr:spPr>
        <a:xfrm>
          <a:off x="3114675" y="447675"/>
          <a:ext cx="6429375" cy="1704975"/>
        </a:xfrm>
        <a:prstGeom prst="rect">
          <a:avLst/>
        </a:prstGeom>
        <a:solidFill>
          <a:srgbClr val="DDEAF6"/>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spcBef>
              <a:spcPts val="0"/>
            </a:spcBef>
            <a:spcAft>
              <a:spcPts val="0"/>
            </a:spcAft>
            <a:buNone/>
          </a:pPr>
          <a:r>
            <a:rPr lang="en-US" sz="1200" baseline="0">
              <a:effectLst/>
              <a:latin typeface="+mn-lt"/>
            </a:rPr>
            <a:t>7. A person must score in the upper 2% of the population on an IQ test to qualify for membership in Mensa, the international high IQ society. If IQ scores are normally distributed with a mean of 100 and a standard deviation of 15, what score must a person have to qualify for Mensa?</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x=130.825, a score of 131 is needed to qualify</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a:effectLst/>
            <a:latin typeface="+mn-lt"/>
          </a:endParaRPr>
        </a:p>
      </xdr:txBody>
    </xdr:sp>
    <xdr:clientData fLocksWithSheet="0"/>
  </xdr:oneCellAnchor>
</xdr:wsDr>
</file>

<file path=xl/drawings/drawing8.xml><?xml version="1.0" encoding="utf-8"?>
<xdr:wsDr xmlns:xdr="http://schemas.openxmlformats.org/drawingml/2006/spreadsheetDrawing" xmlns:a="http://schemas.openxmlformats.org/drawingml/2006/main">
  <xdr:oneCellAnchor>
    <xdr:from>
      <xdr:col>6</xdr:col>
      <xdr:colOff>180975</xdr:colOff>
      <xdr:row>1</xdr:row>
      <xdr:rowOff>38100</xdr:rowOff>
    </xdr:from>
    <xdr:ext cx="6429375" cy="4210051"/>
    <xdr:sp macro="" textlink="">
      <xdr:nvSpPr>
        <xdr:cNvPr id="2" name="Shape 3">
          <a:extLst>
            <a:ext uri="{FF2B5EF4-FFF2-40B4-BE49-F238E27FC236}">
              <a16:creationId xmlns:a16="http://schemas.microsoft.com/office/drawing/2014/main" id="{11DB71FD-3072-4070-8864-523A61ADF0FF}"/>
            </a:ext>
          </a:extLst>
        </xdr:cNvPr>
        <xdr:cNvSpPr txBox="1"/>
      </xdr:nvSpPr>
      <xdr:spPr>
        <a:xfrm>
          <a:off x="3838575" y="228600"/>
          <a:ext cx="6429375" cy="4210051"/>
        </a:xfrm>
        <a:prstGeom prst="rect">
          <a:avLst/>
        </a:prstGeom>
        <a:solidFill>
          <a:srgbClr val="DDEAF6"/>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spcBef>
              <a:spcPts val="0"/>
            </a:spcBef>
            <a:spcAft>
              <a:spcPts val="0"/>
            </a:spcAft>
            <a:buNone/>
          </a:pPr>
          <a:r>
            <a:rPr lang="en-US" sz="1200" baseline="0">
              <a:effectLst/>
              <a:latin typeface="+mn-lt"/>
            </a:rPr>
            <a:t>8. Suppose the Motorola uses the normal distribution to determine the probability of defects and the number of defects in a particular production process. Assume that the production process manufactures items with a mean weight of 10 ounces. Calculate the probability of a defect and the suspecterd number of defects for a 1,000-unit production run in the following situations.</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A. The process standard deviation is 0.15, and the process control is set at plus or minus one standard deviation.Units with weights less than 9.85 or greater than 10.15 ounces willbe classified as defects. </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.317311</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B. Through process design improvements, the process standard deviation can be reduced to 0.05. Assume that the process control remains the same, with weights less than 9.85 or greater than 10.15 ounces being classified as defects. </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Probability of defects=.0027 or .27%. .0027 X 1000=2.7 rounded to 3 is # of defects.</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C. What is the advantage of reducing process variation, thereby causing control limits to be at a greater number of standard deviations from the mean? </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Reducing the standard deviations causes a big decrease in the amount of defects.</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a:effectLst/>
            <a:latin typeface="+mn-lt"/>
          </a:endParaRPr>
        </a:p>
      </xdr:txBody>
    </xdr:sp>
    <xdr:clientData fLocksWithSheet="0"/>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kolai dulak" refreshedDate="45578.88433645833" createdVersion="8" refreshedVersion="8" minRefreshableVersion="3" recordCount="133" xr:uid="{D2112D10-10CB-440B-B225-2F547D3C3071}">
  <cacheSource type="worksheet">
    <worksheetSource ref="B1:D134" sheet="Question 3"/>
  </cacheSource>
  <cacheFields count="3">
    <cacheField name="Highest Degree Achieved" numFmtId="0">
      <sharedItems count="3">
        <s v="Bachelor's"/>
        <s v="Master's"/>
        <s v="PhD"/>
      </sharedItems>
    </cacheField>
    <cacheField name="Gender Assigned At Birth" numFmtId="0">
      <sharedItems count="2">
        <s v="Male"/>
        <s v="Female"/>
      </sharedItems>
    </cacheField>
    <cacheField name="Work Experience (Years)" numFmtId="0">
      <sharedItems containsSemiMixedTypes="0" containsString="0" containsNumber="1" containsInteger="1" minValue="0" maxValue="9"/>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3">
  <r>
    <x v="0"/>
    <x v="0"/>
    <n v="8"/>
  </r>
  <r>
    <x v="0"/>
    <x v="0"/>
    <n v="1"/>
  </r>
  <r>
    <x v="1"/>
    <x v="1"/>
    <n v="3"/>
  </r>
  <r>
    <x v="1"/>
    <x v="0"/>
    <n v="6"/>
  </r>
  <r>
    <x v="0"/>
    <x v="0"/>
    <n v="7"/>
  </r>
  <r>
    <x v="1"/>
    <x v="0"/>
    <n v="7"/>
  </r>
  <r>
    <x v="1"/>
    <x v="0"/>
    <n v="9"/>
  </r>
  <r>
    <x v="1"/>
    <x v="0"/>
    <n v="1"/>
  </r>
  <r>
    <x v="0"/>
    <x v="0"/>
    <n v="8"/>
  </r>
  <r>
    <x v="0"/>
    <x v="1"/>
    <n v="8"/>
  </r>
  <r>
    <x v="0"/>
    <x v="1"/>
    <n v="9"/>
  </r>
  <r>
    <x v="0"/>
    <x v="0"/>
    <n v="7"/>
  </r>
  <r>
    <x v="1"/>
    <x v="0"/>
    <n v="4"/>
  </r>
  <r>
    <x v="0"/>
    <x v="0"/>
    <n v="6"/>
  </r>
  <r>
    <x v="0"/>
    <x v="0"/>
    <n v="9"/>
  </r>
  <r>
    <x v="1"/>
    <x v="0"/>
    <n v="9"/>
  </r>
  <r>
    <x v="1"/>
    <x v="0"/>
    <n v="6"/>
  </r>
  <r>
    <x v="1"/>
    <x v="1"/>
    <n v="5"/>
  </r>
  <r>
    <x v="0"/>
    <x v="0"/>
    <n v="7"/>
  </r>
  <r>
    <x v="1"/>
    <x v="1"/>
    <n v="0"/>
  </r>
  <r>
    <x v="0"/>
    <x v="0"/>
    <n v="4"/>
  </r>
  <r>
    <x v="1"/>
    <x v="0"/>
    <n v="8"/>
  </r>
  <r>
    <x v="0"/>
    <x v="0"/>
    <n v="4"/>
  </r>
  <r>
    <x v="0"/>
    <x v="0"/>
    <n v="4"/>
  </r>
  <r>
    <x v="1"/>
    <x v="1"/>
    <n v="3"/>
  </r>
  <r>
    <x v="1"/>
    <x v="0"/>
    <n v="0"/>
  </r>
  <r>
    <x v="0"/>
    <x v="0"/>
    <n v="8"/>
  </r>
  <r>
    <x v="0"/>
    <x v="1"/>
    <n v="0"/>
  </r>
  <r>
    <x v="0"/>
    <x v="1"/>
    <n v="4"/>
  </r>
  <r>
    <x v="0"/>
    <x v="0"/>
    <n v="1"/>
  </r>
  <r>
    <x v="0"/>
    <x v="0"/>
    <n v="5"/>
  </r>
  <r>
    <x v="1"/>
    <x v="1"/>
    <n v="3"/>
  </r>
  <r>
    <x v="1"/>
    <x v="1"/>
    <n v="0"/>
  </r>
  <r>
    <x v="1"/>
    <x v="0"/>
    <n v="8"/>
  </r>
  <r>
    <x v="0"/>
    <x v="1"/>
    <n v="4"/>
  </r>
  <r>
    <x v="0"/>
    <x v="1"/>
    <n v="6"/>
  </r>
  <r>
    <x v="0"/>
    <x v="0"/>
    <n v="3"/>
  </r>
  <r>
    <x v="0"/>
    <x v="0"/>
    <n v="4"/>
  </r>
  <r>
    <x v="0"/>
    <x v="1"/>
    <n v="4"/>
  </r>
  <r>
    <x v="0"/>
    <x v="1"/>
    <n v="0"/>
  </r>
  <r>
    <x v="0"/>
    <x v="1"/>
    <n v="3"/>
  </r>
  <r>
    <x v="1"/>
    <x v="0"/>
    <n v="2"/>
  </r>
  <r>
    <x v="0"/>
    <x v="1"/>
    <n v="8"/>
  </r>
  <r>
    <x v="1"/>
    <x v="1"/>
    <n v="5"/>
  </r>
  <r>
    <x v="0"/>
    <x v="1"/>
    <n v="2"/>
  </r>
  <r>
    <x v="1"/>
    <x v="1"/>
    <n v="2"/>
  </r>
  <r>
    <x v="0"/>
    <x v="0"/>
    <n v="5"/>
  </r>
  <r>
    <x v="1"/>
    <x v="1"/>
    <n v="1"/>
  </r>
  <r>
    <x v="1"/>
    <x v="1"/>
    <n v="5"/>
  </r>
  <r>
    <x v="1"/>
    <x v="0"/>
    <n v="7"/>
  </r>
  <r>
    <x v="0"/>
    <x v="0"/>
    <n v="2"/>
  </r>
  <r>
    <x v="0"/>
    <x v="0"/>
    <n v="5"/>
  </r>
  <r>
    <x v="0"/>
    <x v="0"/>
    <n v="1"/>
  </r>
  <r>
    <x v="0"/>
    <x v="1"/>
    <n v="5"/>
  </r>
  <r>
    <x v="0"/>
    <x v="1"/>
    <n v="7"/>
  </r>
  <r>
    <x v="1"/>
    <x v="0"/>
    <n v="5"/>
  </r>
  <r>
    <x v="0"/>
    <x v="0"/>
    <n v="5"/>
  </r>
  <r>
    <x v="0"/>
    <x v="1"/>
    <n v="6"/>
  </r>
  <r>
    <x v="2"/>
    <x v="0"/>
    <n v="4"/>
  </r>
  <r>
    <x v="1"/>
    <x v="1"/>
    <n v="4"/>
  </r>
  <r>
    <x v="2"/>
    <x v="0"/>
    <n v="5"/>
  </r>
  <r>
    <x v="0"/>
    <x v="0"/>
    <n v="5"/>
  </r>
  <r>
    <x v="0"/>
    <x v="0"/>
    <n v="1"/>
  </r>
  <r>
    <x v="1"/>
    <x v="1"/>
    <n v="2"/>
  </r>
  <r>
    <x v="0"/>
    <x v="1"/>
    <n v="6"/>
  </r>
  <r>
    <x v="1"/>
    <x v="0"/>
    <n v="9"/>
  </r>
  <r>
    <x v="1"/>
    <x v="0"/>
    <n v="7"/>
  </r>
  <r>
    <x v="1"/>
    <x v="0"/>
    <n v="6"/>
  </r>
  <r>
    <x v="0"/>
    <x v="0"/>
    <n v="3"/>
  </r>
  <r>
    <x v="0"/>
    <x v="0"/>
    <n v="9"/>
  </r>
  <r>
    <x v="0"/>
    <x v="1"/>
    <n v="3"/>
  </r>
  <r>
    <x v="1"/>
    <x v="0"/>
    <n v="5"/>
  </r>
  <r>
    <x v="0"/>
    <x v="1"/>
    <n v="5"/>
  </r>
  <r>
    <x v="0"/>
    <x v="0"/>
    <n v="8"/>
  </r>
  <r>
    <x v="0"/>
    <x v="0"/>
    <n v="6"/>
  </r>
  <r>
    <x v="0"/>
    <x v="0"/>
    <n v="7"/>
  </r>
  <r>
    <x v="1"/>
    <x v="0"/>
    <n v="5"/>
  </r>
  <r>
    <x v="1"/>
    <x v="1"/>
    <n v="5"/>
  </r>
  <r>
    <x v="1"/>
    <x v="1"/>
    <n v="7"/>
  </r>
  <r>
    <x v="0"/>
    <x v="0"/>
    <n v="2"/>
  </r>
  <r>
    <x v="1"/>
    <x v="0"/>
    <n v="0"/>
  </r>
  <r>
    <x v="1"/>
    <x v="0"/>
    <n v="6"/>
  </r>
  <r>
    <x v="2"/>
    <x v="0"/>
    <n v="5"/>
  </r>
  <r>
    <x v="2"/>
    <x v="0"/>
    <n v="6"/>
  </r>
  <r>
    <x v="1"/>
    <x v="0"/>
    <n v="9"/>
  </r>
  <r>
    <x v="1"/>
    <x v="1"/>
    <n v="2"/>
  </r>
  <r>
    <x v="2"/>
    <x v="0"/>
    <n v="8"/>
  </r>
  <r>
    <x v="0"/>
    <x v="0"/>
    <n v="1"/>
  </r>
  <r>
    <x v="0"/>
    <x v="0"/>
    <n v="2"/>
  </r>
  <r>
    <x v="0"/>
    <x v="1"/>
    <n v="6"/>
  </r>
  <r>
    <x v="0"/>
    <x v="0"/>
    <n v="0"/>
  </r>
  <r>
    <x v="1"/>
    <x v="1"/>
    <n v="6"/>
  </r>
  <r>
    <x v="0"/>
    <x v="1"/>
    <n v="7"/>
  </r>
  <r>
    <x v="0"/>
    <x v="0"/>
    <n v="7"/>
  </r>
  <r>
    <x v="0"/>
    <x v="1"/>
    <n v="0"/>
  </r>
  <r>
    <x v="0"/>
    <x v="1"/>
    <n v="8"/>
  </r>
  <r>
    <x v="1"/>
    <x v="1"/>
    <n v="6"/>
  </r>
  <r>
    <x v="0"/>
    <x v="0"/>
    <n v="5"/>
  </r>
  <r>
    <x v="1"/>
    <x v="0"/>
    <n v="9"/>
  </r>
  <r>
    <x v="1"/>
    <x v="0"/>
    <n v="4"/>
  </r>
  <r>
    <x v="1"/>
    <x v="0"/>
    <n v="0"/>
  </r>
  <r>
    <x v="0"/>
    <x v="1"/>
    <n v="2"/>
  </r>
  <r>
    <x v="0"/>
    <x v="1"/>
    <n v="5"/>
  </r>
  <r>
    <x v="1"/>
    <x v="1"/>
    <n v="2"/>
  </r>
  <r>
    <x v="0"/>
    <x v="0"/>
    <n v="6"/>
  </r>
  <r>
    <x v="0"/>
    <x v="1"/>
    <n v="8"/>
  </r>
  <r>
    <x v="0"/>
    <x v="0"/>
    <n v="8"/>
  </r>
  <r>
    <x v="0"/>
    <x v="0"/>
    <n v="7"/>
  </r>
  <r>
    <x v="1"/>
    <x v="0"/>
    <n v="4"/>
  </r>
  <r>
    <x v="1"/>
    <x v="0"/>
    <n v="0"/>
  </r>
  <r>
    <x v="1"/>
    <x v="0"/>
    <n v="1"/>
  </r>
  <r>
    <x v="1"/>
    <x v="0"/>
    <n v="9"/>
  </r>
  <r>
    <x v="1"/>
    <x v="0"/>
    <n v="0"/>
  </r>
  <r>
    <x v="2"/>
    <x v="1"/>
    <n v="7"/>
  </r>
  <r>
    <x v="0"/>
    <x v="0"/>
    <n v="4"/>
  </r>
  <r>
    <x v="2"/>
    <x v="1"/>
    <n v="6"/>
  </r>
  <r>
    <x v="0"/>
    <x v="1"/>
    <n v="6"/>
  </r>
  <r>
    <x v="2"/>
    <x v="0"/>
    <n v="4"/>
  </r>
  <r>
    <x v="0"/>
    <x v="0"/>
    <n v="0"/>
  </r>
  <r>
    <x v="0"/>
    <x v="1"/>
    <n v="7"/>
  </r>
  <r>
    <x v="1"/>
    <x v="1"/>
    <n v="7"/>
  </r>
  <r>
    <x v="1"/>
    <x v="0"/>
    <n v="4"/>
  </r>
  <r>
    <x v="0"/>
    <x v="0"/>
    <n v="6"/>
  </r>
  <r>
    <x v="0"/>
    <x v="0"/>
    <n v="3"/>
  </r>
  <r>
    <x v="0"/>
    <x v="0"/>
    <n v="7"/>
  </r>
  <r>
    <x v="1"/>
    <x v="0"/>
    <n v="8"/>
  </r>
  <r>
    <x v="1"/>
    <x v="0"/>
    <n v="5"/>
  </r>
  <r>
    <x v="1"/>
    <x v="0"/>
    <n v="6"/>
  </r>
  <r>
    <x v="1"/>
    <x v="1"/>
    <n v="6"/>
  </r>
  <r>
    <x v="0"/>
    <x v="0"/>
    <n v="6"/>
  </r>
  <r>
    <x v="2"/>
    <x v="1"/>
    <n v="2"/>
  </r>
  <r>
    <x v="1"/>
    <x v="0"/>
    <n v="3"/>
  </r>
  <r>
    <x v="1"/>
    <x v="1"/>
    <n v="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BB57859-CC49-49B1-9A51-AF3D4B42DBF6}" name="PivotTable1"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J34:N38" firstHeaderRow="1" firstDataRow="2" firstDataCol="1"/>
  <pivotFields count="3">
    <pivotField axis="axisCol" dataField="1" showAll="0">
      <items count="4">
        <item x="0"/>
        <item x="1"/>
        <item x="2"/>
        <item t="default"/>
      </items>
    </pivotField>
    <pivotField axis="axisRow" showAll="0">
      <items count="3">
        <item x="1"/>
        <item x="0"/>
        <item t="default"/>
      </items>
    </pivotField>
    <pivotField showAll="0"/>
  </pivotFields>
  <rowFields count="1">
    <field x="1"/>
  </rowFields>
  <rowItems count="3">
    <i>
      <x/>
    </i>
    <i>
      <x v="1"/>
    </i>
    <i t="grand">
      <x/>
    </i>
  </rowItems>
  <colFields count="1">
    <field x="0"/>
  </colFields>
  <colItems count="4">
    <i>
      <x/>
    </i>
    <i>
      <x v="1"/>
    </i>
    <i>
      <x v="2"/>
    </i>
    <i t="grand">
      <x/>
    </i>
  </colItems>
  <dataFields count="1">
    <dataField name="Count of Highest Degree Achieved" fld="0" subtotal="count" showDataAs="percentOfTotal"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F920C21-2ED1-4CC1-8C2D-F7D39D30751E}" name="Table1" displayName="Table1" ref="A1:D11" totalsRowShown="0">
  <autoFilter ref="A1:D11" xr:uid="{D99D19F1-477D-4A21-BBF4-360E29FFA961}"/>
  <tableColumns count="4">
    <tableColumn id="1" xr3:uid="{813218A1-706F-4049-BE46-C2C2C50A677F}" name="Airline"/>
    <tableColumn id="2" xr3:uid="{7F2E9F33-1274-412B-951B-2D565925C24A}" name="On-Time Arrivals (%)"/>
    <tableColumn id="3" xr3:uid="{0D0BE3E0-67C2-467F-AD44-C6287D3404CC}" name="Mishandled Baggage per 1,000 Passengers"/>
    <tableColumn id="4" xr3:uid="{F298BFAF-C362-40D7-BFC5-F2544D598493}" name="Customer Complaints per 1,000 Passengers"/>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FFC0A5D-F57F-4793-8FA8-6BE341D01D7F}" name="Table2" displayName="Table2" ref="A1:C6" totalsRowShown="0">
  <autoFilter ref="A1:C6" xr:uid="{D0DF76E4-7C98-4415-8EE1-F3F5555E223D}"/>
  <tableColumns count="3">
    <tableColumn id="1" xr3:uid="{9459FC7E-65E7-403B-8CA4-55ED0C7BAD17}" name="Job Satisfaction Score"/>
    <tableColumn id="2" xr3:uid="{CDA3F97A-721C-4DED-8B18-44D158E4F375}" name="IS Senior Executives (%) "/>
    <tableColumn id="3" xr3:uid="{0E4EE484-FDE6-4BB6-8A7B-181BAA012EEE}" name="IS Middle Managers (%)"/>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2175527-C1D8-4BE6-A987-C2B421BE8917}" name="Table3" displayName="Table3" ref="A1:C9" totalsRowCount="1">
  <autoFilter ref="A1:C8" xr:uid="{B92AAE3E-6E86-4611-B004-E17D4B65ECAB}"/>
  <tableColumns count="3">
    <tableColumn id="1" xr3:uid="{1458BB47-4C44-4166-BD7F-8C98E6926821}" name="Payment ($)"/>
    <tableColumn id="2" xr3:uid="{44545F09-B4A4-4AAC-85A1-C07361B8AA68}" name="Probability"/>
    <tableColumn id="3" xr3:uid="{BDB01AF7-FA99-49A0-AF04-16C1DB148C2B}" name="x(f)" totalsRowFunction="custom" dataDxfId="1" totalsRowDxfId="0">
      <calculatedColumnFormula>Table3[[#This Row],[Payment ($)]]*Table3[[#This Row],[Probability]]</calculatedColumnFormula>
      <totalsRowFormula>SUM(Table3[x(f)])</totalsRowFormula>
    </tableColumn>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46AC1C-A7DF-45E3-A6DB-7BEB8D507C90}">
  <dimension ref="A1:D11"/>
  <sheetViews>
    <sheetView tabSelected="1" workbookViewId="0">
      <selection activeCell="M26" sqref="M26"/>
    </sheetView>
  </sheetViews>
  <sheetFormatPr defaultRowHeight="15" x14ac:dyDescent="0.25"/>
  <cols>
    <col min="1" max="1" width="22.140625" customWidth="1"/>
    <col min="2" max="2" width="21.42578125" customWidth="1"/>
    <col min="3" max="3" width="41.28515625" customWidth="1"/>
    <col min="4" max="4" width="40.85546875" customWidth="1"/>
  </cols>
  <sheetData>
    <row r="1" spans="1:4" x14ac:dyDescent="0.25">
      <c r="A1" t="s">
        <v>0</v>
      </c>
      <c r="B1" t="s">
        <v>1</v>
      </c>
      <c r="C1" t="s">
        <v>2</v>
      </c>
      <c r="D1" t="s">
        <v>3</v>
      </c>
    </row>
    <row r="2" spans="1:4" x14ac:dyDescent="0.25">
      <c r="A2" t="s">
        <v>4</v>
      </c>
      <c r="B2">
        <v>83.5</v>
      </c>
      <c r="C2">
        <v>0.87</v>
      </c>
      <c r="D2">
        <v>1.5</v>
      </c>
    </row>
    <row r="3" spans="1:4" x14ac:dyDescent="0.25">
      <c r="A3" t="s">
        <v>5</v>
      </c>
      <c r="B3">
        <v>79.099999999999994</v>
      </c>
      <c r="C3">
        <v>1.88</v>
      </c>
      <c r="D3">
        <v>0.79</v>
      </c>
    </row>
    <row r="4" spans="1:4" x14ac:dyDescent="0.25">
      <c r="A4" t="s">
        <v>6</v>
      </c>
      <c r="B4">
        <v>87.1</v>
      </c>
      <c r="C4">
        <v>1.58</v>
      </c>
      <c r="D4">
        <v>0.91</v>
      </c>
    </row>
    <row r="5" spans="1:4" x14ac:dyDescent="0.25">
      <c r="A5" t="s">
        <v>7</v>
      </c>
      <c r="B5">
        <v>86.5</v>
      </c>
      <c r="C5">
        <v>2.1</v>
      </c>
      <c r="D5">
        <v>0.73</v>
      </c>
    </row>
    <row r="6" spans="1:4" x14ac:dyDescent="0.25">
      <c r="A6" t="s">
        <v>8</v>
      </c>
      <c r="B6">
        <v>87.5</v>
      </c>
      <c r="C6">
        <v>2.93</v>
      </c>
      <c r="D6">
        <v>0.51</v>
      </c>
    </row>
    <row r="7" spans="1:4" x14ac:dyDescent="0.25">
      <c r="A7" t="s">
        <v>9</v>
      </c>
      <c r="B7">
        <v>77.900000000000006</v>
      </c>
      <c r="C7">
        <v>2.2200000000000002</v>
      </c>
      <c r="D7">
        <v>1.05</v>
      </c>
    </row>
    <row r="8" spans="1:4" x14ac:dyDescent="0.25">
      <c r="A8" t="s">
        <v>10</v>
      </c>
      <c r="B8">
        <v>83.1</v>
      </c>
      <c r="C8">
        <v>3.08</v>
      </c>
      <c r="D8">
        <v>0.25</v>
      </c>
    </row>
    <row r="9" spans="1:4" x14ac:dyDescent="0.25">
      <c r="A9" t="s">
        <v>11</v>
      </c>
      <c r="B9">
        <v>85.9</v>
      </c>
      <c r="C9">
        <v>2.14</v>
      </c>
      <c r="D9">
        <v>1.74</v>
      </c>
    </row>
    <row r="10" spans="1:4" x14ac:dyDescent="0.25">
      <c r="A10" t="s">
        <v>12</v>
      </c>
      <c r="B10">
        <v>76.900000000000006</v>
      </c>
      <c r="C10">
        <v>2.92</v>
      </c>
      <c r="D10">
        <v>1.8</v>
      </c>
    </row>
    <row r="11" spans="1:4" x14ac:dyDescent="0.25">
      <c r="A11" t="s">
        <v>13</v>
      </c>
      <c r="B11">
        <v>77.400000000000006</v>
      </c>
      <c r="C11">
        <v>3.87</v>
      </c>
      <c r="D11">
        <v>4.24</v>
      </c>
    </row>
  </sheetData>
  <pageMargins left="0.7" right="0.7" top="0.75" bottom="0.75" header="0.3" footer="0.3"/>
  <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20E729-0F54-4D93-B1E4-C63F4BB21CCF}">
  <dimension ref="A1:C2"/>
  <sheetViews>
    <sheetView workbookViewId="0">
      <selection activeCell="C3" sqref="C3"/>
    </sheetView>
  </sheetViews>
  <sheetFormatPr defaultRowHeight="15" x14ac:dyDescent="0.25"/>
  <sheetData>
    <row r="1" spans="1:3" x14ac:dyDescent="0.25">
      <c r="A1" t="s">
        <v>28</v>
      </c>
      <c r="B1" t="s">
        <v>29</v>
      </c>
      <c r="C1" t="s">
        <v>30</v>
      </c>
    </row>
    <row r="2" spans="1:3" x14ac:dyDescent="0.25">
      <c r="A2">
        <f>1033/2851</f>
        <v>0.36232900736583656</v>
      </c>
      <c r="B2">
        <f>854/2851</f>
        <v>0.29954401964223082</v>
      </c>
      <c r="C2">
        <f>964/2851</f>
        <v>0.33812697299193267</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C89526-471B-4F32-86F7-BEF6FB5C9407}">
  <dimension ref="A1:N134"/>
  <sheetViews>
    <sheetView workbookViewId="0">
      <selection activeCell="G29" sqref="G29"/>
    </sheetView>
  </sheetViews>
  <sheetFormatPr defaultRowHeight="15" x14ac:dyDescent="0.25"/>
  <cols>
    <col min="1" max="1" width="18.7109375" customWidth="1"/>
    <col min="2" max="2" width="32.5703125" customWidth="1"/>
    <col min="3" max="3" width="33.85546875" customWidth="1"/>
    <col min="4" max="4" width="28.42578125" customWidth="1"/>
    <col min="5" max="5" width="8.85546875" customWidth="1"/>
    <col min="10" max="10" width="32" bestFit="1" customWidth="1"/>
    <col min="11" max="11" width="16.28515625" bestFit="1" customWidth="1"/>
    <col min="12" max="12" width="8.7109375" bestFit="1" customWidth="1"/>
    <col min="13" max="13" width="6.140625" bestFit="1" customWidth="1"/>
    <col min="14" max="14" width="11.28515625" bestFit="1" customWidth="1"/>
  </cols>
  <sheetData>
    <row r="1" spans="1:4" ht="15.75" x14ac:dyDescent="0.25">
      <c r="A1" s="1" t="s">
        <v>19</v>
      </c>
      <c r="B1" s="1" t="s">
        <v>20</v>
      </c>
      <c r="C1" s="1" t="s">
        <v>22</v>
      </c>
      <c r="D1" s="1" t="s">
        <v>21</v>
      </c>
    </row>
    <row r="2" spans="1:4" x14ac:dyDescent="0.25">
      <c r="A2" s="2">
        <v>1001</v>
      </c>
      <c r="B2" s="2" t="s">
        <v>16</v>
      </c>
      <c r="C2" s="2" t="s">
        <v>15</v>
      </c>
      <c r="D2" s="2">
        <v>8</v>
      </c>
    </row>
    <row r="3" spans="1:4" x14ac:dyDescent="0.25">
      <c r="A3" s="2">
        <v>1002</v>
      </c>
      <c r="B3" s="2" t="s">
        <v>16</v>
      </c>
      <c r="C3" s="2" t="s">
        <v>15</v>
      </c>
      <c r="D3" s="2">
        <v>1</v>
      </c>
    </row>
    <row r="4" spans="1:4" x14ac:dyDescent="0.25">
      <c r="A4" s="2">
        <v>1003</v>
      </c>
      <c r="B4" s="2" t="s">
        <v>17</v>
      </c>
      <c r="C4" s="2" t="s">
        <v>14</v>
      </c>
      <c r="D4" s="2">
        <v>3</v>
      </c>
    </row>
    <row r="5" spans="1:4" x14ac:dyDescent="0.25">
      <c r="A5" s="2">
        <v>1004</v>
      </c>
      <c r="B5" s="2" t="s">
        <v>17</v>
      </c>
      <c r="C5" s="2" t="s">
        <v>15</v>
      </c>
      <c r="D5" s="2">
        <v>6</v>
      </c>
    </row>
    <row r="6" spans="1:4" x14ac:dyDescent="0.25">
      <c r="A6" s="2">
        <v>1005</v>
      </c>
      <c r="B6" s="2" t="s">
        <v>16</v>
      </c>
      <c r="C6" s="2" t="s">
        <v>15</v>
      </c>
      <c r="D6" s="2">
        <v>7</v>
      </c>
    </row>
    <row r="7" spans="1:4" x14ac:dyDescent="0.25">
      <c r="A7" s="2">
        <v>1006</v>
      </c>
      <c r="B7" s="2" t="s">
        <v>17</v>
      </c>
      <c r="C7" s="2" t="s">
        <v>15</v>
      </c>
      <c r="D7" s="2">
        <v>7</v>
      </c>
    </row>
    <row r="8" spans="1:4" x14ac:dyDescent="0.25">
      <c r="A8" s="2">
        <v>1007</v>
      </c>
      <c r="B8" s="2" t="s">
        <v>17</v>
      </c>
      <c r="C8" s="2" t="s">
        <v>15</v>
      </c>
      <c r="D8" s="2">
        <v>9</v>
      </c>
    </row>
    <row r="9" spans="1:4" x14ac:dyDescent="0.25">
      <c r="A9" s="2">
        <v>1008</v>
      </c>
      <c r="B9" s="2" t="s">
        <v>17</v>
      </c>
      <c r="C9" s="2" t="s">
        <v>15</v>
      </c>
      <c r="D9" s="2">
        <v>1</v>
      </c>
    </row>
    <row r="10" spans="1:4" x14ac:dyDescent="0.25">
      <c r="A10" s="2">
        <v>1009</v>
      </c>
      <c r="B10" s="2" t="s">
        <v>16</v>
      </c>
      <c r="C10" s="2" t="s">
        <v>15</v>
      </c>
      <c r="D10" s="2">
        <v>8</v>
      </c>
    </row>
    <row r="11" spans="1:4" x14ac:dyDescent="0.25">
      <c r="A11" s="2">
        <v>1010</v>
      </c>
      <c r="B11" s="2" t="s">
        <v>16</v>
      </c>
      <c r="C11" s="2" t="s">
        <v>14</v>
      </c>
      <c r="D11" s="2">
        <v>8</v>
      </c>
    </row>
    <row r="12" spans="1:4" x14ac:dyDescent="0.25">
      <c r="A12" s="2">
        <v>1011</v>
      </c>
      <c r="B12" s="2" t="s">
        <v>16</v>
      </c>
      <c r="C12" s="2" t="s">
        <v>14</v>
      </c>
      <c r="D12" s="2">
        <v>9</v>
      </c>
    </row>
    <row r="13" spans="1:4" x14ac:dyDescent="0.25">
      <c r="A13" s="2">
        <v>1012</v>
      </c>
      <c r="B13" s="2" t="s">
        <v>16</v>
      </c>
      <c r="C13" s="2" t="s">
        <v>15</v>
      </c>
      <c r="D13" s="2">
        <v>7</v>
      </c>
    </row>
    <row r="14" spans="1:4" x14ac:dyDescent="0.25">
      <c r="A14" s="2">
        <v>1013</v>
      </c>
      <c r="B14" s="2" t="s">
        <v>17</v>
      </c>
      <c r="C14" s="2" t="s">
        <v>15</v>
      </c>
      <c r="D14" s="2">
        <v>4</v>
      </c>
    </row>
    <row r="15" spans="1:4" x14ac:dyDescent="0.25">
      <c r="A15" s="2">
        <v>1014</v>
      </c>
      <c r="B15" s="2" t="s">
        <v>16</v>
      </c>
      <c r="C15" s="2" t="s">
        <v>15</v>
      </c>
      <c r="D15" s="2">
        <v>6</v>
      </c>
    </row>
    <row r="16" spans="1:4" x14ac:dyDescent="0.25">
      <c r="A16" s="2">
        <v>1015</v>
      </c>
      <c r="B16" s="2" t="s">
        <v>16</v>
      </c>
      <c r="C16" s="2" t="s">
        <v>15</v>
      </c>
      <c r="D16" s="2">
        <v>9</v>
      </c>
    </row>
    <row r="17" spans="1:4" x14ac:dyDescent="0.25">
      <c r="A17" s="2">
        <v>1016</v>
      </c>
      <c r="B17" s="2" t="s">
        <v>17</v>
      </c>
      <c r="C17" s="2" t="s">
        <v>15</v>
      </c>
      <c r="D17" s="2">
        <v>9</v>
      </c>
    </row>
    <row r="18" spans="1:4" x14ac:dyDescent="0.25">
      <c r="A18" s="2">
        <v>1017</v>
      </c>
      <c r="B18" s="2" t="s">
        <v>17</v>
      </c>
      <c r="C18" s="2" t="s">
        <v>15</v>
      </c>
      <c r="D18" s="2">
        <v>6</v>
      </c>
    </row>
    <row r="19" spans="1:4" x14ac:dyDescent="0.25">
      <c r="A19" s="2">
        <v>1018</v>
      </c>
      <c r="B19" s="2" t="s">
        <v>17</v>
      </c>
      <c r="C19" s="2" t="s">
        <v>14</v>
      </c>
      <c r="D19" s="2">
        <v>5</v>
      </c>
    </row>
    <row r="20" spans="1:4" x14ac:dyDescent="0.25">
      <c r="A20" s="2">
        <v>1019</v>
      </c>
      <c r="B20" s="2" t="s">
        <v>16</v>
      </c>
      <c r="C20" s="2" t="s">
        <v>15</v>
      </c>
      <c r="D20" s="2">
        <v>7</v>
      </c>
    </row>
    <row r="21" spans="1:4" x14ac:dyDescent="0.25">
      <c r="A21" s="2">
        <v>1020</v>
      </c>
      <c r="B21" s="2" t="s">
        <v>17</v>
      </c>
      <c r="C21" s="2" t="s">
        <v>14</v>
      </c>
      <c r="D21" s="2">
        <v>0</v>
      </c>
    </row>
    <row r="22" spans="1:4" x14ac:dyDescent="0.25">
      <c r="A22" s="2">
        <v>1021</v>
      </c>
      <c r="B22" s="2" t="s">
        <v>16</v>
      </c>
      <c r="C22" s="2" t="s">
        <v>15</v>
      </c>
      <c r="D22" s="2">
        <v>4</v>
      </c>
    </row>
    <row r="23" spans="1:4" x14ac:dyDescent="0.25">
      <c r="A23" s="2">
        <v>1022</v>
      </c>
      <c r="B23" s="2" t="s">
        <v>17</v>
      </c>
      <c r="C23" s="2" t="s">
        <v>15</v>
      </c>
      <c r="D23" s="2">
        <v>8</v>
      </c>
    </row>
    <row r="24" spans="1:4" x14ac:dyDescent="0.25">
      <c r="A24" s="2">
        <v>1023</v>
      </c>
      <c r="B24" s="2" t="s">
        <v>16</v>
      </c>
      <c r="C24" s="2" t="s">
        <v>15</v>
      </c>
      <c r="D24" s="2">
        <v>4</v>
      </c>
    </row>
    <row r="25" spans="1:4" x14ac:dyDescent="0.25">
      <c r="A25" s="2">
        <v>1024</v>
      </c>
      <c r="B25" s="2" t="s">
        <v>16</v>
      </c>
      <c r="C25" s="2" t="s">
        <v>15</v>
      </c>
      <c r="D25" s="2">
        <v>4</v>
      </c>
    </row>
    <row r="26" spans="1:4" x14ac:dyDescent="0.25">
      <c r="A26" s="2">
        <v>1025</v>
      </c>
      <c r="B26" s="2" t="s">
        <v>17</v>
      </c>
      <c r="C26" s="2" t="s">
        <v>14</v>
      </c>
      <c r="D26" s="2">
        <v>3</v>
      </c>
    </row>
    <row r="27" spans="1:4" x14ac:dyDescent="0.25">
      <c r="A27" s="2">
        <v>1026</v>
      </c>
      <c r="B27" s="2" t="s">
        <v>17</v>
      </c>
      <c r="C27" s="2" t="s">
        <v>15</v>
      </c>
      <c r="D27" s="2">
        <v>0</v>
      </c>
    </row>
    <row r="28" spans="1:4" x14ac:dyDescent="0.25">
      <c r="A28" s="2">
        <v>1027</v>
      </c>
      <c r="B28" s="2" t="s">
        <v>16</v>
      </c>
      <c r="C28" s="2" t="s">
        <v>15</v>
      </c>
      <c r="D28" s="2">
        <v>8</v>
      </c>
    </row>
    <row r="29" spans="1:4" x14ac:dyDescent="0.25">
      <c r="A29" s="2">
        <v>1028</v>
      </c>
      <c r="B29" s="2" t="s">
        <v>16</v>
      </c>
      <c r="C29" s="2" t="s">
        <v>14</v>
      </c>
      <c r="D29" s="2">
        <v>0</v>
      </c>
    </row>
    <row r="30" spans="1:4" x14ac:dyDescent="0.25">
      <c r="A30" s="2">
        <v>1029</v>
      </c>
      <c r="B30" s="2" t="s">
        <v>16</v>
      </c>
      <c r="C30" s="2" t="s">
        <v>14</v>
      </c>
      <c r="D30" s="2">
        <v>4</v>
      </c>
    </row>
    <row r="31" spans="1:4" x14ac:dyDescent="0.25">
      <c r="A31" s="2">
        <v>1030</v>
      </c>
      <c r="B31" s="2" t="s">
        <v>16</v>
      </c>
      <c r="C31" s="2" t="s">
        <v>15</v>
      </c>
      <c r="D31" s="2">
        <v>1</v>
      </c>
    </row>
    <row r="32" spans="1:4" x14ac:dyDescent="0.25">
      <c r="A32" s="2">
        <v>1031</v>
      </c>
      <c r="B32" s="2" t="s">
        <v>16</v>
      </c>
      <c r="C32" s="2" t="s">
        <v>15</v>
      </c>
      <c r="D32" s="2">
        <v>5</v>
      </c>
    </row>
    <row r="33" spans="1:14" x14ac:dyDescent="0.25">
      <c r="A33" s="2">
        <v>1032</v>
      </c>
      <c r="B33" s="2" t="s">
        <v>17</v>
      </c>
      <c r="C33" s="2" t="s">
        <v>14</v>
      </c>
      <c r="D33" s="2">
        <v>3</v>
      </c>
    </row>
    <row r="34" spans="1:14" x14ac:dyDescent="0.25">
      <c r="A34" s="2">
        <v>1033</v>
      </c>
      <c r="B34" s="2" t="s">
        <v>17</v>
      </c>
      <c r="C34" s="2" t="s">
        <v>14</v>
      </c>
      <c r="D34" s="2">
        <v>0</v>
      </c>
      <c r="J34" s="4" t="s">
        <v>34</v>
      </c>
      <c r="K34" s="4" t="s">
        <v>33</v>
      </c>
    </row>
    <row r="35" spans="1:14" x14ac:dyDescent="0.25">
      <c r="A35" s="2">
        <v>1034</v>
      </c>
      <c r="B35" s="2" t="s">
        <v>17</v>
      </c>
      <c r="C35" s="2" t="s">
        <v>15</v>
      </c>
      <c r="D35" s="2">
        <v>8</v>
      </c>
      <c r="J35" s="4" t="s">
        <v>31</v>
      </c>
      <c r="K35" t="s">
        <v>16</v>
      </c>
      <c r="L35" t="s">
        <v>17</v>
      </c>
      <c r="M35" t="s">
        <v>18</v>
      </c>
      <c r="N35" t="s">
        <v>32</v>
      </c>
    </row>
    <row r="36" spans="1:14" x14ac:dyDescent="0.25">
      <c r="A36" s="2">
        <v>1035</v>
      </c>
      <c r="B36" s="2" t="s">
        <v>16</v>
      </c>
      <c r="C36" s="2" t="s">
        <v>14</v>
      </c>
      <c r="D36" s="2">
        <v>4</v>
      </c>
      <c r="J36" s="5" t="s">
        <v>14</v>
      </c>
      <c r="K36" s="13">
        <v>0.19548872180451127</v>
      </c>
      <c r="L36" s="13">
        <v>0.15789473684210525</v>
      </c>
      <c r="M36" s="13">
        <v>2.2556390977443608E-2</v>
      </c>
      <c r="N36" s="13">
        <v>0.37593984962406013</v>
      </c>
    </row>
    <row r="37" spans="1:14" x14ac:dyDescent="0.25">
      <c r="A37" s="2">
        <v>1036</v>
      </c>
      <c r="B37" s="2" t="s">
        <v>16</v>
      </c>
      <c r="C37" s="2" t="s">
        <v>14</v>
      </c>
      <c r="D37" s="2">
        <v>6</v>
      </c>
      <c r="J37" s="5" t="s">
        <v>15</v>
      </c>
      <c r="K37" s="13">
        <v>0.32330827067669171</v>
      </c>
      <c r="L37" s="13">
        <v>0.25563909774436089</v>
      </c>
      <c r="M37" s="13">
        <v>4.5112781954887216E-2</v>
      </c>
      <c r="N37" s="13">
        <v>0.62406015037593987</v>
      </c>
    </row>
    <row r="38" spans="1:14" x14ac:dyDescent="0.25">
      <c r="A38" s="2">
        <v>1037</v>
      </c>
      <c r="B38" s="2" t="s">
        <v>16</v>
      </c>
      <c r="C38" s="2" t="s">
        <v>15</v>
      </c>
      <c r="D38" s="2">
        <v>3</v>
      </c>
      <c r="J38" s="5" t="s">
        <v>32</v>
      </c>
      <c r="K38" s="13">
        <v>0.51879699248120303</v>
      </c>
      <c r="L38" s="13">
        <v>0.41353383458646614</v>
      </c>
      <c r="M38" s="13">
        <v>6.7669172932330823E-2</v>
      </c>
      <c r="N38" s="13">
        <v>1</v>
      </c>
    </row>
    <row r="39" spans="1:14" x14ac:dyDescent="0.25">
      <c r="A39" s="2">
        <v>1038</v>
      </c>
      <c r="B39" s="2" t="s">
        <v>16</v>
      </c>
      <c r="C39" s="2" t="s">
        <v>15</v>
      </c>
      <c r="D39" s="2">
        <v>4</v>
      </c>
    </row>
    <row r="40" spans="1:14" x14ac:dyDescent="0.25">
      <c r="A40" s="2">
        <v>1039</v>
      </c>
      <c r="B40" s="2" t="s">
        <v>16</v>
      </c>
      <c r="C40" s="2" t="s">
        <v>14</v>
      </c>
      <c r="D40" s="2">
        <v>4</v>
      </c>
    </row>
    <row r="41" spans="1:14" x14ac:dyDescent="0.25">
      <c r="A41" s="2">
        <v>1040</v>
      </c>
      <c r="B41" s="2" t="s">
        <v>16</v>
      </c>
      <c r="C41" s="2" t="s">
        <v>14</v>
      </c>
      <c r="D41" s="2">
        <v>0</v>
      </c>
    </row>
    <row r="42" spans="1:14" x14ac:dyDescent="0.25">
      <c r="A42" s="2">
        <v>1041</v>
      </c>
      <c r="B42" s="2" t="s">
        <v>16</v>
      </c>
      <c r="C42" s="2" t="s">
        <v>14</v>
      </c>
      <c r="D42" s="2">
        <v>3</v>
      </c>
    </row>
    <row r="43" spans="1:14" x14ac:dyDescent="0.25">
      <c r="A43" s="2">
        <v>1042</v>
      </c>
      <c r="B43" s="2" t="s">
        <v>17</v>
      </c>
      <c r="C43" s="2" t="s">
        <v>15</v>
      </c>
      <c r="D43" s="2">
        <v>2</v>
      </c>
    </row>
    <row r="44" spans="1:14" x14ac:dyDescent="0.25">
      <c r="A44" s="2">
        <v>1043</v>
      </c>
      <c r="B44" s="2" t="s">
        <v>16</v>
      </c>
      <c r="C44" s="2" t="s">
        <v>14</v>
      </c>
      <c r="D44" s="2">
        <v>8</v>
      </c>
    </row>
    <row r="45" spans="1:14" x14ac:dyDescent="0.25">
      <c r="A45" s="2">
        <v>1044</v>
      </c>
      <c r="B45" s="2" t="s">
        <v>17</v>
      </c>
      <c r="C45" s="2" t="s">
        <v>14</v>
      </c>
      <c r="D45" s="2">
        <v>5</v>
      </c>
    </row>
    <row r="46" spans="1:14" x14ac:dyDescent="0.25">
      <c r="A46" s="2">
        <v>1045</v>
      </c>
      <c r="B46" s="2" t="s">
        <v>16</v>
      </c>
      <c r="C46" s="2" t="s">
        <v>14</v>
      </c>
      <c r="D46" s="2">
        <v>2</v>
      </c>
    </row>
    <row r="47" spans="1:14" x14ac:dyDescent="0.25">
      <c r="A47" s="2">
        <v>1046</v>
      </c>
      <c r="B47" s="2" t="s">
        <v>17</v>
      </c>
      <c r="C47" s="2" t="s">
        <v>14</v>
      </c>
      <c r="D47" s="2">
        <v>2</v>
      </c>
    </row>
    <row r="48" spans="1:14" x14ac:dyDescent="0.25">
      <c r="A48" s="2">
        <v>1047</v>
      </c>
      <c r="B48" s="2" t="s">
        <v>16</v>
      </c>
      <c r="C48" s="2" t="s">
        <v>15</v>
      </c>
      <c r="D48" s="2">
        <v>5</v>
      </c>
    </row>
    <row r="49" spans="1:4" x14ac:dyDescent="0.25">
      <c r="A49" s="2">
        <v>1048</v>
      </c>
      <c r="B49" s="2" t="s">
        <v>17</v>
      </c>
      <c r="C49" s="2" t="s">
        <v>14</v>
      </c>
      <c r="D49" s="2">
        <v>1</v>
      </c>
    </row>
    <row r="50" spans="1:4" x14ac:dyDescent="0.25">
      <c r="A50" s="2">
        <v>1049</v>
      </c>
      <c r="B50" s="2" t="s">
        <v>17</v>
      </c>
      <c r="C50" s="2" t="s">
        <v>14</v>
      </c>
      <c r="D50" s="2">
        <v>5</v>
      </c>
    </row>
    <row r="51" spans="1:4" x14ac:dyDescent="0.25">
      <c r="A51" s="2">
        <v>1050</v>
      </c>
      <c r="B51" s="2" t="s">
        <v>17</v>
      </c>
      <c r="C51" s="2" t="s">
        <v>15</v>
      </c>
      <c r="D51" s="2">
        <v>7</v>
      </c>
    </row>
    <row r="52" spans="1:4" x14ac:dyDescent="0.25">
      <c r="A52" s="2">
        <v>1051</v>
      </c>
      <c r="B52" s="2" t="s">
        <v>16</v>
      </c>
      <c r="C52" s="2" t="s">
        <v>15</v>
      </c>
      <c r="D52" s="2">
        <v>2</v>
      </c>
    </row>
    <row r="53" spans="1:4" x14ac:dyDescent="0.25">
      <c r="A53" s="2">
        <v>1052</v>
      </c>
      <c r="B53" s="2" t="s">
        <v>16</v>
      </c>
      <c r="C53" s="2" t="s">
        <v>15</v>
      </c>
      <c r="D53" s="2">
        <v>5</v>
      </c>
    </row>
    <row r="54" spans="1:4" x14ac:dyDescent="0.25">
      <c r="A54" s="2">
        <v>1053</v>
      </c>
      <c r="B54" s="2" t="s">
        <v>16</v>
      </c>
      <c r="C54" s="2" t="s">
        <v>15</v>
      </c>
      <c r="D54" s="2">
        <v>1</v>
      </c>
    </row>
    <row r="55" spans="1:4" x14ac:dyDescent="0.25">
      <c r="A55" s="2">
        <v>1054</v>
      </c>
      <c r="B55" s="2" t="s">
        <v>16</v>
      </c>
      <c r="C55" s="2" t="s">
        <v>14</v>
      </c>
      <c r="D55" s="2">
        <v>5</v>
      </c>
    </row>
    <row r="56" spans="1:4" x14ac:dyDescent="0.25">
      <c r="A56" s="2">
        <v>1055</v>
      </c>
      <c r="B56" s="2" t="s">
        <v>16</v>
      </c>
      <c r="C56" s="2" t="s">
        <v>14</v>
      </c>
      <c r="D56" s="2">
        <v>7</v>
      </c>
    </row>
    <row r="57" spans="1:4" x14ac:dyDescent="0.25">
      <c r="A57" s="2">
        <v>1056</v>
      </c>
      <c r="B57" s="2" t="s">
        <v>17</v>
      </c>
      <c r="C57" s="2" t="s">
        <v>15</v>
      </c>
      <c r="D57" s="2">
        <v>5</v>
      </c>
    </row>
    <row r="58" spans="1:4" x14ac:dyDescent="0.25">
      <c r="A58" s="2">
        <v>1057</v>
      </c>
      <c r="B58" s="2" t="s">
        <v>16</v>
      </c>
      <c r="C58" s="2" t="s">
        <v>15</v>
      </c>
      <c r="D58" s="2">
        <v>5</v>
      </c>
    </row>
    <row r="59" spans="1:4" x14ac:dyDescent="0.25">
      <c r="A59" s="2">
        <v>1058</v>
      </c>
      <c r="B59" s="2" t="s">
        <v>16</v>
      </c>
      <c r="C59" s="2" t="s">
        <v>14</v>
      </c>
      <c r="D59" s="2">
        <v>6</v>
      </c>
    </row>
    <row r="60" spans="1:4" x14ac:dyDescent="0.25">
      <c r="A60" s="2">
        <v>1059</v>
      </c>
      <c r="B60" s="2" t="s">
        <v>18</v>
      </c>
      <c r="C60" s="2" t="s">
        <v>15</v>
      </c>
      <c r="D60" s="2">
        <v>4</v>
      </c>
    </row>
    <row r="61" spans="1:4" x14ac:dyDescent="0.25">
      <c r="A61" s="2">
        <v>1060</v>
      </c>
      <c r="B61" s="2" t="s">
        <v>17</v>
      </c>
      <c r="C61" s="2" t="s">
        <v>14</v>
      </c>
      <c r="D61" s="2">
        <v>4</v>
      </c>
    </row>
    <row r="62" spans="1:4" x14ac:dyDescent="0.25">
      <c r="A62" s="2">
        <v>1061</v>
      </c>
      <c r="B62" s="2" t="s">
        <v>18</v>
      </c>
      <c r="C62" s="2" t="s">
        <v>15</v>
      </c>
      <c r="D62" s="2">
        <v>5</v>
      </c>
    </row>
    <row r="63" spans="1:4" x14ac:dyDescent="0.25">
      <c r="A63" s="2">
        <v>1062</v>
      </c>
      <c r="B63" s="2" t="s">
        <v>16</v>
      </c>
      <c r="C63" s="2" t="s">
        <v>15</v>
      </c>
      <c r="D63" s="2">
        <v>5</v>
      </c>
    </row>
    <row r="64" spans="1:4" x14ac:dyDescent="0.25">
      <c r="A64" s="2">
        <v>1063</v>
      </c>
      <c r="B64" s="2" t="s">
        <v>16</v>
      </c>
      <c r="C64" s="2" t="s">
        <v>15</v>
      </c>
      <c r="D64" s="2">
        <v>1</v>
      </c>
    </row>
    <row r="65" spans="1:4" x14ac:dyDescent="0.25">
      <c r="A65" s="2">
        <v>1064</v>
      </c>
      <c r="B65" s="2" t="s">
        <v>17</v>
      </c>
      <c r="C65" s="2" t="s">
        <v>14</v>
      </c>
      <c r="D65" s="2">
        <v>2</v>
      </c>
    </row>
    <row r="66" spans="1:4" x14ac:dyDescent="0.25">
      <c r="A66" s="2">
        <v>1065</v>
      </c>
      <c r="B66" s="2" t="s">
        <v>16</v>
      </c>
      <c r="C66" s="2" t="s">
        <v>14</v>
      </c>
      <c r="D66" s="2">
        <v>6</v>
      </c>
    </row>
    <row r="67" spans="1:4" x14ac:dyDescent="0.25">
      <c r="A67" s="2">
        <v>1066</v>
      </c>
      <c r="B67" s="2" t="s">
        <v>17</v>
      </c>
      <c r="C67" s="2" t="s">
        <v>15</v>
      </c>
      <c r="D67" s="2">
        <v>9</v>
      </c>
    </row>
    <row r="68" spans="1:4" x14ac:dyDescent="0.25">
      <c r="A68" s="2">
        <v>1067</v>
      </c>
      <c r="B68" s="2" t="s">
        <v>17</v>
      </c>
      <c r="C68" s="2" t="s">
        <v>15</v>
      </c>
      <c r="D68" s="2">
        <v>7</v>
      </c>
    </row>
    <row r="69" spans="1:4" x14ac:dyDescent="0.25">
      <c r="A69" s="2">
        <v>1068</v>
      </c>
      <c r="B69" s="2" t="s">
        <v>17</v>
      </c>
      <c r="C69" s="2" t="s">
        <v>15</v>
      </c>
      <c r="D69" s="2">
        <v>6</v>
      </c>
    </row>
    <row r="70" spans="1:4" x14ac:dyDescent="0.25">
      <c r="A70" s="2">
        <v>1069</v>
      </c>
      <c r="B70" s="2" t="s">
        <v>16</v>
      </c>
      <c r="C70" s="2" t="s">
        <v>15</v>
      </c>
      <c r="D70" s="2">
        <v>3</v>
      </c>
    </row>
    <row r="71" spans="1:4" x14ac:dyDescent="0.25">
      <c r="A71" s="2">
        <v>1070</v>
      </c>
      <c r="B71" s="2" t="s">
        <v>16</v>
      </c>
      <c r="C71" s="2" t="s">
        <v>15</v>
      </c>
      <c r="D71" s="2">
        <v>9</v>
      </c>
    </row>
    <row r="72" spans="1:4" x14ac:dyDescent="0.25">
      <c r="A72" s="2">
        <v>1071</v>
      </c>
      <c r="B72" s="2" t="s">
        <v>16</v>
      </c>
      <c r="C72" s="2" t="s">
        <v>14</v>
      </c>
      <c r="D72" s="2">
        <v>3</v>
      </c>
    </row>
    <row r="73" spans="1:4" x14ac:dyDescent="0.25">
      <c r="A73" s="2">
        <v>1072</v>
      </c>
      <c r="B73" s="2" t="s">
        <v>17</v>
      </c>
      <c r="C73" s="2" t="s">
        <v>15</v>
      </c>
      <c r="D73" s="2">
        <v>5</v>
      </c>
    </row>
    <row r="74" spans="1:4" x14ac:dyDescent="0.25">
      <c r="A74" s="2">
        <v>1073</v>
      </c>
      <c r="B74" s="2" t="s">
        <v>16</v>
      </c>
      <c r="C74" s="2" t="s">
        <v>14</v>
      </c>
      <c r="D74" s="2">
        <v>5</v>
      </c>
    </row>
    <row r="75" spans="1:4" x14ac:dyDescent="0.25">
      <c r="A75" s="2">
        <v>1074</v>
      </c>
      <c r="B75" s="2" t="s">
        <v>16</v>
      </c>
      <c r="C75" s="2" t="s">
        <v>15</v>
      </c>
      <c r="D75" s="2">
        <v>8</v>
      </c>
    </row>
    <row r="76" spans="1:4" x14ac:dyDescent="0.25">
      <c r="A76" s="2">
        <v>1075</v>
      </c>
      <c r="B76" s="2" t="s">
        <v>16</v>
      </c>
      <c r="C76" s="2" t="s">
        <v>15</v>
      </c>
      <c r="D76" s="2">
        <v>6</v>
      </c>
    </row>
    <row r="77" spans="1:4" x14ac:dyDescent="0.25">
      <c r="A77" s="2">
        <v>1076</v>
      </c>
      <c r="B77" s="2" t="s">
        <v>16</v>
      </c>
      <c r="C77" s="2" t="s">
        <v>15</v>
      </c>
      <c r="D77" s="2">
        <v>7</v>
      </c>
    </row>
    <row r="78" spans="1:4" x14ac:dyDescent="0.25">
      <c r="A78" s="2">
        <v>1077</v>
      </c>
      <c r="B78" s="2" t="s">
        <v>17</v>
      </c>
      <c r="C78" s="2" t="s">
        <v>15</v>
      </c>
      <c r="D78" s="2">
        <v>5</v>
      </c>
    </row>
    <row r="79" spans="1:4" x14ac:dyDescent="0.25">
      <c r="A79" s="2">
        <v>1078</v>
      </c>
      <c r="B79" s="2" t="s">
        <v>17</v>
      </c>
      <c r="C79" s="2" t="s">
        <v>14</v>
      </c>
      <c r="D79" s="2">
        <v>5</v>
      </c>
    </row>
    <row r="80" spans="1:4" x14ac:dyDescent="0.25">
      <c r="A80" s="2">
        <v>1079</v>
      </c>
      <c r="B80" s="2" t="s">
        <v>17</v>
      </c>
      <c r="C80" s="2" t="s">
        <v>14</v>
      </c>
      <c r="D80" s="2">
        <v>7</v>
      </c>
    </row>
    <row r="81" spans="1:4" x14ac:dyDescent="0.25">
      <c r="A81" s="2">
        <v>1080</v>
      </c>
      <c r="B81" s="2" t="s">
        <v>16</v>
      </c>
      <c r="C81" s="2" t="s">
        <v>15</v>
      </c>
      <c r="D81" s="2">
        <v>2</v>
      </c>
    </row>
    <row r="82" spans="1:4" x14ac:dyDescent="0.25">
      <c r="A82" s="2">
        <v>1081</v>
      </c>
      <c r="B82" s="2" t="s">
        <v>17</v>
      </c>
      <c r="C82" s="2" t="s">
        <v>15</v>
      </c>
      <c r="D82" s="2">
        <v>0</v>
      </c>
    </row>
    <row r="83" spans="1:4" x14ac:dyDescent="0.25">
      <c r="A83" s="2">
        <v>1082</v>
      </c>
      <c r="B83" s="2" t="s">
        <v>17</v>
      </c>
      <c r="C83" s="2" t="s">
        <v>15</v>
      </c>
      <c r="D83" s="2">
        <v>6</v>
      </c>
    </row>
    <row r="84" spans="1:4" x14ac:dyDescent="0.25">
      <c r="A84" s="2">
        <v>1083</v>
      </c>
      <c r="B84" s="2" t="s">
        <v>18</v>
      </c>
      <c r="C84" s="2" t="s">
        <v>15</v>
      </c>
      <c r="D84" s="2">
        <v>5</v>
      </c>
    </row>
    <row r="85" spans="1:4" x14ac:dyDescent="0.25">
      <c r="A85" s="2">
        <v>1084</v>
      </c>
      <c r="B85" s="2" t="s">
        <v>18</v>
      </c>
      <c r="C85" s="2" t="s">
        <v>15</v>
      </c>
      <c r="D85" s="2">
        <v>6</v>
      </c>
    </row>
    <row r="86" spans="1:4" x14ac:dyDescent="0.25">
      <c r="A86" s="2">
        <v>1085</v>
      </c>
      <c r="B86" s="2" t="s">
        <v>17</v>
      </c>
      <c r="C86" s="2" t="s">
        <v>15</v>
      </c>
      <c r="D86" s="2">
        <v>9</v>
      </c>
    </row>
    <row r="87" spans="1:4" x14ac:dyDescent="0.25">
      <c r="A87" s="2">
        <v>1086</v>
      </c>
      <c r="B87" s="2" t="s">
        <v>17</v>
      </c>
      <c r="C87" s="2" t="s">
        <v>14</v>
      </c>
      <c r="D87" s="2">
        <v>2</v>
      </c>
    </row>
    <row r="88" spans="1:4" x14ac:dyDescent="0.25">
      <c r="A88" s="2">
        <v>1087</v>
      </c>
      <c r="B88" s="2" t="s">
        <v>18</v>
      </c>
      <c r="C88" s="2" t="s">
        <v>15</v>
      </c>
      <c r="D88" s="2">
        <v>8</v>
      </c>
    </row>
    <row r="89" spans="1:4" x14ac:dyDescent="0.25">
      <c r="A89" s="2">
        <v>1088</v>
      </c>
      <c r="B89" s="2" t="s">
        <v>16</v>
      </c>
      <c r="C89" s="2" t="s">
        <v>15</v>
      </c>
      <c r="D89" s="2">
        <v>1</v>
      </c>
    </row>
    <row r="90" spans="1:4" x14ac:dyDescent="0.25">
      <c r="A90" s="2">
        <v>1089</v>
      </c>
      <c r="B90" s="2" t="s">
        <v>16</v>
      </c>
      <c r="C90" s="2" t="s">
        <v>15</v>
      </c>
      <c r="D90" s="2">
        <v>2</v>
      </c>
    </row>
    <row r="91" spans="1:4" x14ac:dyDescent="0.25">
      <c r="A91" s="2">
        <v>1090</v>
      </c>
      <c r="B91" s="2" t="s">
        <v>16</v>
      </c>
      <c r="C91" s="2" t="s">
        <v>14</v>
      </c>
      <c r="D91" s="2">
        <v>6</v>
      </c>
    </row>
    <row r="92" spans="1:4" x14ac:dyDescent="0.25">
      <c r="A92" s="2">
        <v>1091</v>
      </c>
      <c r="B92" s="2" t="s">
        <v>16</v>
      </c>
      <c r="C92" s="2" t="s">
        <v>15</v>
      </c>
      <c r="D92" s="2">
        <v>0</v>
      </c>
    </row>
    <row r="93" spans="1:4" x14ac:dyDescent="0.25">
      <c r="A93" s="2">
        <v>1092</v>
      </c>
      <c r="B93" s="2" t="s">
        <v>17</v>
      </c>
      <c r="C93" s="2" t="s">
        <v>14</v>
      </c>
      <c r="D93" s="2">
        <v>6</v>
      </c>
    </row>
    <row r="94" spans="1:4" x14ac:dyDescent="0.25">
      <c r="A94" s="2">
        <v>1093</v>
      </c>
      <c r="B94" s="2" t="s">
        <v>16</v>
      </c>
      <c r="C94" s="2" t="s">
        <v>14</v>
      </c>
      <c r="D94" s="2">
        <v>7</v>
      </c>
    </row>
    <row r="95" spans="1:4" x14ac:dyDescent="0.25">
      <c r="A95" s="2">
        <v>1094</v>
      </c>
      <c r="B95" s="2" t="s">
        <v>16</v>
      </c>
      <c r="C95" s="2" t="s">
        <v>15</v>
      </c>
      <c r="D95" s="2">
        <v>7</v>
      </c>
    </row>
    <row r="96" spans="1:4" x14ac:dyDescent="0.25">
      <c r="A96" s="2">
        <v>1095</v>
      </c>
      <c r="B96" s="2" t="s">
        <v>16</v>
      </c>
      <c r="C96" s="2" t="s">
        <v>14</v>
      </c>
      <c r="D96" s="2">
        <v>0</v>
      </c>
    </row>
    <row r="97" spans="1:4" x14ac:dyDescent="0.25">
      <c r="A97" s="2">
        <v>1096</v>
      </c>
      <c r="B97" s="2" t="s">
        <v>16</v>
      </c>
      <c r="C97" s="2" t="s">
        <v>14</v>
      </c>
      <c r="D97" s="2">
        <v>8</v>
      </c>
    </row>
    <row r="98" spans="1:4" x14ac:dyDescent="0.25">
      <c r="A98" s="2">
        <v>1097</v>
      </c>
      <c r="B98" s="2" t="s">
        <v>17</v>
      </c>
      <c r="C98" s="2" t="s">
        <v>14</v>
      </c>
      <c r="D98" s="2">
        <v>6</v>
      </c>
    </row>
    <row r="99" spans="1:4" x14ac:dyDescent="0.25">
      <c r="A99" s="2">
        <v>1098</v>
      </c>
      <c r="B99" s="2" t="s">
        <v>16</v>
      </c>
      <c r="C99" s="2" t="s">
        <v>15</v>
      </c>
      <c r="D99" s="2">
        <v>5</v>
      </c>
    </row>
    <row r="100" spans="1:4" x14ac:dyDescent="0.25">
      <c r="A100" s="2">
        <v>1099</v>
      </c>
      <c r="B100" s="2" t="s">
        <v>17</v>
      </c>
      <c r="C100" s="2" t="s">
        <v>15</v>
      </c>
      <c r="D100" s="2">
        <v>9</v>
      </c>
    </row>
    <row r="101" spans="1:4" x14ac:dyDescent="0.25">
      <c r="A101" s="2">
        <v>1100</v>
      </c>
      <c r="B101" s="2" t="s">
        <v>17</v>
      </c>
      <c r="C101" s="2" t="s">
        <v>15</v>
      </c>
      <c r="D101" s="2">
        <v>4</v>
      </c>
    </row>
    <row r="102" spans="1:4" x14ac:dyDescent="0.25">
      <c r="A102" s="2">
        <v>1101</v>
      </c>
      <c r="B102" s="2" t="s">
        <v>17</v>
      </c>
      <c r="C102" s="2" t="s">
        <v>15</v>
      </c>
      <c r="D102" s="2">
        <v>0</v>
      </c>
    </row>
    <row r="103" spans="1:4" x14ac:dyDescent="0.25">
      <c r="A103" s="2">
        <v>1102</v>
      </c>
      <c r="B103" s="2" t="s">
        <v>16</v>
      </c>
      <c r="C103" s="2" t="s">
        <v>14</v>
      </c>
      <c r="D103" s="2">
        <v>2</v>
      </c>
    </row>
    <row r="104" spans="1:4" x14ac:dyDescent="0.25">
      <c r="A104" s="2">
        <v>1103</v>
      </c>
      <c r="B104" s="2" t="s">
        <v>16</v>
      </c>
      <c r="C104" s="2" t="s">
        <v>14</v>
      </c>
      <c r="D104" s="2">
        <v>5</v>
      </c>
    </row>
    <row r="105" spans="1:4" x14ac:dyDescent="0.25">
      <c r="A105" s="2">
        <v>1104</v>
      </c>
      <c r="B105" s="2" t="s">
        <v>17</v>
      </c>
      <c r="C105" s="2" t="s">
        <v>14</v>
      </c>
      <c r="D105" s="2">
        <v>2</v>
      </c>
    </row>
    <row r="106" spans="1:4" x14ac:dyDescent="0.25">
      <c r="A106" s="2">
        <v>1105</v>
      </c>
      <c r="B106" s="2" t="s">
        <v>16</v>
      </c>
      <c r="C106" s="2" t="s">
        <v>15</v>
      </c>
      <c r="D106" s="2">
        <v>6</v>
      </c>
    </row>
    <row r="107" spans="1:4" x14ac:dyDescent="0.25">
      <c r="A107" s="2">
        <v>1106</v>
      </c>
      <c r="B107" s="2" t="s">
        <v>16</v>
      </c>
      <c r="C107" s="2" t="s">
        <v>14</v>
      </c>
      <c r="D107" s="2">
        <v>8</v>
      </c>
    </row>
    <row r="108" spans="1:4" x14ac:dyDescent="0.25">
      <c r="A108" s="2">
        <v>1107</v>
      </c>
      <c r="B108" s="2" t="s">
        <v>16</v>
      </c>
      <c r="C108" s="2" t="s">
        <v>15</v>
      </c>
      <c r="D108" s="2">
        <v>8</v>
      </c>
    </row>
    <row r="109" spans="1:4" x14ac:dyDescent="0.25">
      <c r="A109" s="2">
        <v>1108</v>
      </c>
      <c r="B109" s="2" t="s">
        <v>16</v>
      </c>
      <c r="C109" s="2" t="s">
        <v>15</v>
      </c>
      <c r="D109" s="2">
        <v>7</v>
      </c>
    </row>
    <row r="110" spans="1:4" x14ac:dyDescent="0.25">
      <c r="A110" s="2">
        <v>1109</v>
      </c>
      <c r="B110" s="2" t="s">
        <v>17</v>
      </c>
      <c r="C110" s="2" t="s">
        <v>15</v>
      </c>
      <c r="D110" s="2">
        <v>4</v>
      </c>
    </row>
    <row r="111" spans="1:4" x14ac:dyDescent="0.25">
      <c r="A111" s="2">
        <v>1110</v>
      </c>
      <c r="B111" s="2" t="s">
        <v>17</v>
      </c>
      <c r="C111" s="2" t="s">
        <v>15</v>
      </c>
      <c r="D111" s="2">
        <v>0</v>
      </c>
    </row>
    <row r="112" spans="1:4" x14ac:dyDescent="0.25">
      <c r="A112" s="2">
        <v>1111</v>
      </c>
      <c r="B112" s="2" t="s">
        <v>17</v>
      </c>
      <c r="C112" s="2" t="s">
        <v>15</v>
      </c>
      <c r="D112" s="2">
        <v>1</v>
      </c>
    </row>
    <row r="113" spans="1:4" x14ac:dyDescent="0.25">
      <c r="A113" s="2">
        <v>1112</v>
      </c>
      <c r="B113" s="2" t="s">
        <v>17</v>
      </c>
      <c r="C113" s="2" t="s">
        <v>15</v>
      </c>
      <c r="D113" s="2">
        <v>9</v>
      </c>
    </row>
    <row r="114" spans="1:4" x14ac:dyDescent="0.25">
      <c r="A114" s="2">
        <v>1113</v>
      </c>
      <c r="B114" s="2" t="s">
        <v>17</v>
      </c>
      <c r="C114" s="2" t="s">
        <v>15</v>
      </c>
      <c r="D114" s="2">
        <v>0</v>
      </c>
    </row>
    <row r="115" spans="1:4" x14ac:dyDescent="0.25">
      <c r="A115" s="2">
        <v>1114</v>
      </c>
      <c r="B115" s="2" t="s">
        <v>18</v>
      </c>
      <c r="C115" s="2" t="s">
        <v>14</v>
      </c>
      <c r="D115" s="2">
        <v>7</v>
      </c>
    </row>
    <row r="116" spans="1:4" x14ac:dyDescent="0.25">
      <c r="A116" s="2">
        <v>1115</v>
      </c>
      <c r="B116" s="2" t="s">
        <v>16</v>
      </c>
      <c r="C116" s="2" t="s">
        <v>15</v>
      </c>
      <c r="D116" s="2">
        <v>4</v>
      </c>
    </row>
    <row r="117" spans="1:4" x14ac:dyDescent="0.25">
      <c r="A117" s="2">
        <v>1116</v>
      </c>
      <c r="B117" s="2" t="s">
        <v>18</v>
      </c>
      <c r="C117" s="2" t="s">
        <v>14</v>
      </c>
      <c r="D117" s="2">
        <v>6</v>
      </c>
    </row>
    <row r="118" spans="1:4" x14ac:dyDescent="0.25">
      <c r="A118" s="2">
        <v>1117</v>
      </c>
      <c r="B118" s="2" t="s">
        <v>16</v>
      </c>
      <c r="C118" s="2" t="s">
        <v>14</v>
      </c>
      <c r="D118" s="2">
        <v>6</v>
      </c>
    </row>
    <row r="119" spans="1:4" x14ac:dyDescent="0.25">
      <c r="A119" s="2">
        <v>1118</v>
      </c>
      <c r="B119" s="2" t="s">
        <v>18</v>
      </c>
      <c r="C119" s="2" t="s">
        <v>15</v>
      </c>
      <c r="D119" s="2">
        <v>4</v>
      </c>
    </row>
    <row r="120" spans="1:4" x14ac:dyDescent="0.25">
      <c r="A120" s="2">
        <v>1119</v>
      </c>
      <c r="B120" s="2" t="s">
        <v>16</v>
      </c>
      <c r="C120" s="2" t="s">
        <v>15</v>
      </c>
      <c r="D120" s="2">
        <v>0</v>
      </c>
    </row>
    <row r="121" spans="1:4" x14ac:dyDescent="0.25">
      <c r="A121" s="2">
        <v>1120</v>
      </c>
      <c r="B121" s="2" t="s">
        <v>16</v>
      </c>
      <c r="C121" s="2" t="s">
        <v>14</v>
      </c>
      <c r="D121" s="2">
        <v>7</v>
      </c>
    </row>
    <row r="122" spans="1:4" x14ac:dyDescent="0.25">
      <c r="A122" s="2">
        <v>1121</v>
      </c>
      <c r="B122" s="2" t="s">
        <v>17</v>
      </c>
      <c r="C122" s="2" t="s">
        <v>14</v>
      </c>
      <c r="D122" s="2">
        <v>7</v>
      </c>
    </row>
    <row r="123" spans="1:4" x14ac:dyDescent="0.25">
      <c r="A123" s="2">
        <v>1122</v>
      </c>
      <c r="B123" s="2" t="s">
        <v>17</v>
      </c>
      <c r="C123" s="2" t="s">
        <v>15</v>
      </c>
      <c r="D123" s="2">
        <v>4</v>
      </c>
    </row>
    <row r="124" spans="1:4" x14ac:dyDescent="0.25">
      <c r="A124" s="2">
        <v>1123</v>
      </c>
      <c r="B124" s="2" t="s">
        <v>16</v>
      </c>
      <c r="C124" s="2" t="s">
        <v>15</v>
      </c>
      <c r="D124" s="2">
        <v>6</v>
      </c>
    </row>
    <row r="125" spans="1:4" x14ac:dyDescent="0.25">
      <c r="A125" s="2">
        <v>1124</v>
      </c>
      <c r="B125" s="2" t="s">
        <v>16</v>
      </c>
      <c r="C125" s="2" t="s">
        <v>15</v>
      </c>
      <c r="D125" s="2">
        <v>3</v>
      </c>
    </row>
    <row r="126" spans="1:4" x14ac:dyDescent="0.25">
      <c r="A126" s="2">
        <v>1125</v>
      </c>
      <c r="B126" s="2" t="s">
        <v>16</v>
      </c>
      <c r="C126" s="2" t="s">
        <v>15</v>
      </c>
      <c r="D126" s="2">
        <v>7</v>
      </c>
    </row>
    <row r="127" spans="1:4" x14ac:dyDescent="0.25">
      <c r="A127" s="2">
        <v>1126</v>
      </c>
      <c r="B127" s="2" t="s">
        <v>17</v>
      </c>
      <c r="C127" s="2" t="s">
        <v>15</v>
      </c>
      <c r="D127" s="2">
        <v>8</v>
      </c>
    </row>
    <row r="128" spans="1:4" x14ac:dyDescent="0.25">
      <c r="A128" s="2">
        <v>1127</v>
      </c>
      <c r="B128" s="2" t="s">
        <v>17</v>
      </c>
      <c r="C128" s="2" t="s">
        <v>15</v>
      </c>
      <c r="D128" s="2">
        <v>5</v>
      </c>
    </row>
    <row r="129" spans="1:4" x14ac:dyDescent="0.25">
      <c r="A129" s="2">
        <v>1128</v>
      </c>
      <c r="B129" s="2" t="s">
        <v>17</v>
      </c>
      <c r="C129" s="2" t="s">
        <v>15</v>
      </c>
      <c r="D129" s="2">
        <v>6</v>
      </c>
    </row>
    <row r="130" spans="1:4" x14ac:dyDescent="0.25">
      <c r="A130" s="2">
        <v>1129</v>
      </c>
      <c r="B130" s="2" t="s">
        <v>17</v>
      </c>
      <c r="C130" s="2" t="s">
        <v>14</v>
      </c>
      <c r="D130" s="2">
        <v>6</v>
      </c>
    </row>
    <row r="131" spans="1:4" x14ac:dyDescent="0.25">
      <c r="A131" s="2">
        <v>1130</v>
      </c>
      <c r="B131" s="2" t="s">
        <v>16</v>
      </c>
      <c r="C131" s="2" t="s">
        <v>15</v>
      </c>
      <c r="D131" s="2">
        <v>6</v>
      </c>
    </row>
    <row r="132" spans="1:4" x14ac:dyDescent="0.25">
      <c r="A132" s="2">
        <v>1131</v>
      </c>
      <c r="B132" s="2" t="s">
        <v>18</v>
      </c>
      <c r="C132" s="2" t="s">
        <v>14</v>
      </c>
      <c r="D132" s="2">
        <v>2</v>
      </c>
    </row>
    <row r="133" spans="1:4" x14ac:dyDescent="0.25">
      <c r="A133" s="2">
        <v>1132</v>
      </c>
      <c r="B133" s="2" t="s">
        <v>17</v>
      </c>
      <c r="C133" s="2" t="s">
        <v>15</v>
      </c>
      <c r="D133" s="2">
        <v>3</v>
      </c>
    </row>
    <row r="134" spans="1:4" x14ac:dyDescent="0.25">
      <c r="A134" s="2">
        <v>1133</v>
      </c>
      <c r="B134" s="2" t="s">
        <v>17</v>
      </c>
      <c r="C134" s="2" t="s">
        <v>14</v>
      </c>
      <c r="D134" s="2">
        <v>7</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5EA0A2-3766-4B80-9983-D5FBA1BD3358}">
  <dimension ref="A1:C22"/>
  <sheetViews>
    <sheetView workbookViewId="0">
      <selection activeCell="E6" sqref="E6"/>
    </sheetView>
  </sheetViews>
  <sheetFormatPr defaultRowHeight="15" x14ac:dyDescent="0.25"/>
  <cols>
    <col min="1" max="1" width="23.7109375" customWidth="1"/>
    <col min="2" max="2" width="24.5703125" customWidth="1"/>
    <col min="3" max="3" width="24.140625" customWidth="1"/>
  </cols>
  <sheetData>
    <row r="1" spans="1:3" x14ac:dyDescent="0.25">
      <c r="A1" t="s">
        <v>23</v>
      </c>
      <c r="B1" t="s">
        <v>24</v>
      </c>
      <c r="C1" t="s">
        <v>25</v>
      </c>
    </row>
    <row r="2" spans="1:3" x14ac:dyDescent="0.25">
      <c r="A2">
        <v>1</v>
      </c>
      <c r="B2">
        <v>5</v>
      </c>
      <c r="C2">
        <v>4</v>
      </c>
    </row>
    <row r="3" spans="1:3" x14ac:dyDescent="0.25">
      <c r="A3">
        <v>2</v>
      </c>
      <c r="B3">
        <v>9</v>
      </c>
      <c r="C3">
        <v>10</v>
      </c>
    </row>
    <row r="4" spans="1:3" x14ac:dyDescent="0.25">
      <c r="A4">
        <v>3</v>
      </c>
      <c r="B4">
        <v>3</v>
      </c>
      <c r="C4">
        <v>12</v>
      </c>
    </row>
    <row r="5" spans="1:3" x14ac:dyDescent="0.25">
      <c r="A5">
        <v>4</v>
      </c>
      <c r="B5">
        <v>42</v>
      </c>
      <c r="C5">
        <v>46</v>
      </c>
    </row>
    <row r="6" spans="1:3" x14ac:dyDescent="0.25">
      <c r="A6">
        <v>5</v>
      </c>
      <c r="B6">
        <v>41</v>
      </c>
      <c r="C6">
        <v>28</v>
      </c>
    </row>
    <row r="8" spans="1:3" x14ac:dyDescent="0.25">
      <c r="A8" t="s">
        <v>37</v>
      </c>
    </row>
    <row r="9" spans="1:3" x14ac:dyDescent="0.25">
      <c r="A9" s="14" t="s">
        <v>35</v>
      </c>
      <c r="B9" s="14" t="s">
        <v>36</v>
      </c>
    </row>
    <row r="10" spans="1:3" x14ac:dyDescent="0.25">
      <c r="A10" s="6">
        <v>1</v>
      </c>
      <c r="B10" s="7">
        <v>0.05</v>
      </c>
    </row>
    <row r="11" spans="1:3" x14ac:dyDescent="0.25">
      <c r="A11" s="9">
        <v>2</v>
      </c>
      <c r="B11" s="10">
        <v>0.09</v>
      </c>
    </row>
    <row r="12" spans="1:3" x14ac:dyDescent="0.25">
      <c r="A12" s="6">
        <v>3</v>
      </c>
      <c r="B12" s="7">
        <v>0.03</v>
      </c>
    </row>
    <row r="13" spans="1:3" x14ac:dyDescent="0.25">
      <c r="A13" s="9">
        <v>4</v>
      </c>
      <c r="B13" s="10">
        <v>0.42</v>
      </c>
    </row>
    <row r="14" spans="1:3" x14ac:dyDescent="0.25">
      <c r="A14" s="6">
        <v>5</v>
      </c>
      <c r="B14" s="7">
        <v>0.41</v>
      </c>
    </row>
    <row r="15" spans="1:3" x14ac:dyDescent="0.25">
      <c r="A15" s="14"/>
      <c r="B15" s="14"/>
    </row>
    <row r="16" spans="1:3" x14ac:dyDescent="0.25">
      <c r="A16" s="14" t="s">
        <v>38</v>
      </c>
      <c r="B16" s="14"/>
    </row>
    <row r="17" spans="1:2" x14ac:dyDescent="0.25">
      <c r="A17" s="14" t="s">
        <v>35</v>
      </c>
      <c r="B17" s="14" t="s">
        <v>36</v>
      </c>
    </row>
    <row r="18" spans="1:2" x14ac:dyDescent="0.25">
      <c r="A18" s="14">
        <v>1</v>
      </c>
      <c r="B18" s="8">
        <v>0.04</v>
      </c>
    </row>
    <row r="19" spans="1:2" x14ac:dyDescent="0.25">
      <c r="A19" s="14">
        <v>2</v>
      </c>
      <c r="B19" s="11">
        <v>0.1</v>
      </c>
    </row>
    <row r="20" spans="1:2" x14ac:dyDescent="0.25">
      <c r="A20" s="14">
        <v>3</v>
      </c>
      <c r="B20" s="8">
        <v>0.12</v>
      </c>
    </row>
    <row r="21" spans="1:2" x14ac:dyDescent="0.25">
      <c r="A21" s="14">
        <v>4</v>
      </c>
      <c r="B21" s="11">
        <v>0.46</v>
      </c>
    </row>
    <row r="22" spans="1:2" x14ac:dyDescent="0.25">
      <c r="A22" s="15">
        <v>5</v>
      </c>
      <c r="B22" s="16">
        <v>0.28000000000000003</v>
      </c>
    </row>
  </sheetData>
  <pageMargins left="0.7" right="0.7" top="0.75" bottom="0.75" header="0.3" footer="0.3"/>
  <drawing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82BF8F-3E77-4ABB-8805-9F38144807E7}">
  <dimension ref="A1:C10"/>
  <sheetViews>
    <sheetView workbookViewId="0">
      <selection activeCell="B10" sqref="B10"/>
    </sheetView>
  </sheetViews>
  <sheetFormatPr defaultRowHeight="15" x14ac:dyDescent="0.25"/>
  <cols>
    <col min="1" max="1" width="16.7109375" customWidth="1"/>
    <col min="2" max="2" width="17.85546875" customWidth="1"/>
  </cols>
  <sheetData>
    <row r="1" spans="1:3" x14ac:dyDescent="0.25">
      <c r="A1" t="s">
        <v>26</v>
      </c>
      <c r="B1" t="s">
        <v>27</v>
      </c>
      <c r="C1" t="s">
        <v>53</v>
      </c>
    </row>
    <row r="2" spans="1:3" x14ac:dyDescent="0.25">
      <c r="A2">
        <v>0</v>
      </c>
      <c r="B2">
        <v>0.85</v>
      </c>
      <c r="C2">
        <f>Table3[[#This Row],[Payment ($)]]*Table3[[#This Row],[Probability]]</f>
        <v>0</v>
      </c>
    </row>
    <row r="3" spans="1:3" x14ac:dyDescent="0.25">
      <c r="A3">
        <v>500</v>
      </c>
      <c r="B3">
        <v>0.04</v>
      </c>
      <c r="C3">
        <f>Table3[[#This Row],[Payment ($)]]*Table3[[#This Row],[Probability]]</f>
        <v>20</v>
      </c>
    </row>
    <row r="4" spans="1:3" x14ac:dyDescent="0.25">
      <c r="A4">
        <v>1000</v>
      </c>
      <c r="B4">
        <v>0.04</v>
      </c>
      <c r="C4">
        <f>Table3[[#This Row],[Payment ($)]]*Table3[[#This Row],[Probability]]</f>
        <v>40</v>
      </c>
    </row>
    <row r="5" spans="1:3" x14ac:dyDescent="0.25">
      <c r="A5">
        <v>3000</v>
      </c>
      <c r="B5">
        <v>0.03</v>
      </c>
      <c r="C5">
        <f>Table3[[#This Row],[Payment ($)]]*Table3[[#This Row],[Probability]]</f>
        <v>90</v>
      </c>
    </row>
    <row r="6" spans="1:3" x14ac:dyDescent="0.25">
      <c r="A6">
        <v>5000</v>
      </c>
      <c r="B6">
        <v>0.02</v>
      </c>
      <c r="C6">
        <f>Table3[[#This Row],[Payment ($)]]*Table3[[#This Row],[Probability]]</f>
        <v>100</v>
      </c>
    </row>
    <row r="7" spans="1:3" x14ac:dyDescent="0.25">
      <c r="A7">
        <v>8000</v>
      </c>
      <c r="B7">
        <v>0.01</v>
      </c>
      <c r="C7">
        <f>Table3[[#This Row],[Payment ($)]]*Table3[[#This Row],[Probability]]</f>
        <v>80</v>
      </c>
    </row>
    <row r="8" spans="1:3" x14ac:dyDescent="0.25">
      <c r="A8" s="3">
        <v>10000</v>
      </c>
      <c r="B8">
        <v>0.01</v>
      </c>
      <c r="C8">
        <f>Table3[[#This Row],[Payment ($)]]*Table3[[#This Row],[Probability]]</f>
        <v>100</v>
      </c>
    </row>
    <row r="9" spans="1:3" x14ac:dyDescent="0.25">
      <c r="C9" s="12">
        <f>SUM(Table3[x(f)])</f>
        <v>430</v>
      </c>
    </row>
    <row r="10" spans="1:3" x14ac:dyDescent="0.25">
      <c r="A10" t="s">
        <v>54</v>
      </c>
      <c r="B10">
        <v>430</v>
      </c>
    </row>
  </sheetData>
  <pageMargins left="0.7" right="0.7" top="0.75" bottom="0.75" header="0.3" footer="0.3"/>
  <drawing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F807F8-E37F-477B-9571-F3DDEF93D652}">
  <dimension ref="A1:C24"/>
  <sheetViews>
    <sheetView workbookViewId="0">
      <selection activeCell="B4" sqref="B4:B24"/>
    </sheetView>
  </sheetViews>
  <sheetFormatPr defaultRowHeight="15" x14ac:dyDescent="0.25"/>
  <cols>
    <col min="2" max="2" width="17.85546875" bestFit="1" customWidth="1"/>
  </cols>
  <sheetData>
    <row r="1" spans="1:3" x14ac:dyDescent="0.25">
      <c r="B1" t="s">
        <v>47</v>
      </c>
      <c r="C1">
        <v>20</v>
      </c>
    </row>
    <row r="2" spans="1:3" x14ac:dyDescent="0.25">
      <c r="B2" t="s">
        <v>48</v>
      </c>
      <c r="C2">
        <v>0.2</v>
      </c>
    </row>
    <row r="3" spans="1:3" x14ac:dyDescent="0.25">
      <c r="A3" t="s">
        <v>35</v>
      </c>
      <c r="B3" t="s">
        <v>46</v>
      </c>
      <c r="C3" t="s">
        <v>49</v>
      </c>
    </row>
    <row r="4" spans="1:3" x14ac:dyDescent="0.25">
      <c r="A4">
        <v>0</v>
      </c>
      <c r="B4" s="17">
        <f>_xlfn.BINOM.DIST(A4,$C$1,$C$2,FALSE)</f>
        <v>1.1529215046068471E-2</v>
      </c>
      <c r="C4">
        <f>_xlfn.BINOM.DIST(A4,$C$1,$C$2,TRUE)</f>
        <v>1.1529215046068471E-2</v>
      </c>
    </row>
    <row r="5" spans="1:3" x14ac:dyDescent="0.25">
      <c r="A5">
        <v>1</v>
      </c>
      <c r="B5" s="17">
        <f t="shared" ref="B5:B24" si="0">_xlfn.BINOM.DIST(A5,$C$1,$C$2,FALSE)</f>
        <v>5.7646075230342327E-2</v>
      </c>
      <c r="C5">
        <f t="shared" ref="C5:C24" si="1">_xlfn.BINOM.DIST(A5,$C$1,$C$2,TRUE)</f>
        <v>6.9175290276410825E-2</v>
      </c>
    </row>
    <row r="6" spans="1:3" x14ac:dyDescent="0.25">
      <c r="A6">
        <v>2</v>
      </c>
      <c r="B6" s="17">
        <f t="shared" si="0"/>
        <v>0.1369094286720631</v>
      </c>
      <c r="C6">
        <f t="shared" si="1"/>
        <v>0.20608471894847391</v>
      </c>
    </row>
    <row r="7" spans="1:3" x14ac:dyDescent="0.25">
      <c r="A7">
        <v>3</v>
      </c>
      <c r="B7" s="17">
        <f t="shared" si="0"/>
        <v>0.20536414300809455</v>
      </c>
      <c r="C7">
        <f t="shared" si="1"/>
        <v>0.4114488619565686</v>
      </c>
    </row>
    <row r="8" spans="1:3" x14ac:dyDescent="0.25">
      <c r="A8">
        <v>4</v>
      </c>
      <c r="B8" s="17">
        <f t="shared" si="0"/>
        <v>0.21819940194610055</v>
      </c>
      <c r="C8">
        <f t="shared" si="1"/>
        <v>0.62964826390266915</v>
      </c>
    </row>
    <row r="9" spans="1:3" x14ac:dyDescent="0.25">
      <c r="A9">
        <v>5</v>
      </c>
      <c r="B9" s="17">
        <f t="shared" si="0"/>
        <v>0.17455952155688043</v>
      </c>
      <c r="C9">
        <f t="shared" si="1"/>
        <v>0.8042077854595493</v>
      </c>
    </row>
    <row r="10" spans="1:3" x14ac:dyDescent="0.25">
      <c r="A10">
        <v>6</v>
      </c>
      <c r="B10" s="17">
        <f t="shared" si="0"/>
        <v>0.1090997009730503</v>
      </c>
      <c r="C10">
        <f t="shared" si="1"/>
        <v>0.91330748643259985</v>
      </c>
    </row>
    <row r="11" spans="1:3" x14ac:dyDescent="0.25">
      <c r="A11">
        <v>7</v>
      </c>
      <c r="B11" s="17">
        <f t="shared" si="0"/>
        <v>5.4549850486525116E-2</v>
      </c>
      <c r="C11">
        <f t="shared" si="1"/>
        <v>0.9678573369191249</v>
      </c>
    </row>
    <row r="12" spans="1:3" x14ac:dyDescent="0.25">
      <c r="A12">
        <v>8</v>
      </c>
      <c r="B12" s="17">
        <f t="shared" si="0"/>
        <v>2.2160876760150834E-2</v>
      </c>
      <c r="C12">
        <f t="shared" si="1"/>
        <v>0.99001821367927567</v>
      </c>
    </row>
    <row r="13" spans="1:3" x14ac:dyDescent="0.25">
      <c r="A13">
        <v>9</v>
      </c>
      <c r="B13" s="17">
        <f t="shared" si="0"/>
        <v>7.386958920050278E-3</v>
      </c>
      <c r="C13">
        <f t="shared" si="1"/>
        <v>0.99740517259932604</v>
      </c>
    </row>
    <row r="14" spans="1:3" x14ac:dyDescent="0.25">
      <c r="A14">
        <v>10</v>
      </c>
      <c r="B14" s="17">
        <f t="shared" si="0"/>
        <v>2.0314137030138252E-3</v>
      </c>
      <c r="C14">
        <f t="shared" si="1"/>
        <v>0.99943658630233978</v>
      </c>
    </row>
    <row r="15" spans="1:3" x14ac:dyDescent="0.25">
      <c r="A15">
        <v>11</v>
      </c>
      <c r="B15" s="17">
        <f t="shared" si="0"/>
        <v>4.6168493250314227E-4</v>
      </c>
      <c r="C15">
        <f t="shared" si="1"/>
        <v>0.99989827123484298</v>
      </c>
    </row>
    <row r="16" spans="1:3" x14ac:dyDescent="0.25">
      <c r="A16">
        <v>12</v>
      </c>
      <c r="B16" s="17">
        <f t="shared" si="0"/>
        <v>8.6565924844339142E-5</v>
      </c>
      <c r="C16">
        <f t="shared" si="1"/>
        <v>0.99998483715968733</v>
      </c>
    </row>
    <row r="17" spans="1:3" x14ac:dyDescent="0.25">
      <c r="A17">
        <v>13</v>
      </c>
      <c r="B17" s="17">
        <f t="shared" si="0"/>
        <v>1.3317834591436786E-5</v>
      </c>
      <c r="C17">
        <f t="shared" si="1"/>
        <v>0.99999815499427869</v>
      </c>
    </row>
    <row r="18" spans="1:3" x14ac:dyDescent="0.25">
      <c r="A18">
        <v>14</v>
      </c>
      <c r="B18" s="17">
        <f t="shared" si="0"/>
        <v>1.6647293239295963E-6</v>
      </c>
      <c r="C18">
        <f t="shared" si="1"/>
        <v>0.99999981972360263</v>
      </c>
    </row>
    <row r="19" spans="1:3" x14ac:dyDescent="0.25">
      <c r="A19">
        <v>15</v>
      </c>
      <c r="B19" s="17">
        <f t="shared" si="0"/>
        <v>1.6647293239296003E-7</v>
      </c>
      <c r="C19">
        <f t="shared" si="1"/>
        <v>0.99999998619653507</v>
      </c>
    </row>
    <row r="20" spans="1:3" x14ac:dyDescent="0.25">
      <c r="A20">
        <v>16</v>
      </c>
      <c r="B20" s="17">
        <f t="shared" si="0"/>
        <v>1.3005697843199991E-8</v>
      </c>
      <c r="C20">
        <f t="shared" si="1"/>
        <v>0.99999999920223281</v>
      </c>
    </row>
    <row r="21" spans="1:3" x14ac:dyDescent="0.25">
      <c r="A21">
        <v>17</v>
      </c>
      <c r="B21" s="17">
        <f t="shared" si="0"/>
        <v>7.6504104960000131E-10</v>
      </c>
      <c r="C21">
        <f t="shared" si="1"/>
        <v>0.99999999996727396</v>
      </c>
    </row>
    <row r="22" spans="1:3" x14ac:dyDescent="0.25">
      <c r="A22">
        <v>18</v>
      </c>
      <c r="B22" s="17">
        <f t="shared" si="0"/>
        <v>3.1876710399999934E-11</v>
      </c>
      <c r="C22">
        <f t="shared" si="1"/>
        <v>0.99999999999915068</v>
      </c>
    </row>
    <row r="23" spans="1:3" x14ac:dyDescent="0.25">
      <c r="A23">
        <v>19</v>
      </c>
      <c r="B23" s="17">
        <f t="shared" si="0"/>
        <v>8.3886079999999927E-13</v>
      </c>
      <c r="C23">
        <f t="shared" si="1"/>
        <v>0.99999999999998956</v>
      </c>
    </row>
    <row r="24" spans="1:3" x14ac:dyDescent="0.25">
      <c r="A24">
        <v>20</v>
      </c>
      <c r="B24" s="17">
        <f t="shared" si="0"/>
        <v>1.048576000000001E-14</v>
      </c>
      <c r="C24">
        <f t="shared" si="1"/>
        <v>1</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154820-2D35-42F0-9DEA-43745AEEF6DF}">
  <dimension ref="A1:B6"/>
  <sheetViews>
    <sheetView workbookViewId="0">
      <selection activeCell="B7" sqref="B7"/>
    </sheetView>
  </sheetViews>
  <sheetFormatPr defaultRowHeight="15" x14ac:dyDescent="0.25"/>
  <sheetData>
    <row r="1" spans="1:2" x14ac:dyDescent="0.25">
      <c r="A1" t="s">
        <v>50</v>
      </c>
      <c r="B1">
        <v>100</v>
      </c>
    </row>
    <row r="2" spans="1:2" x14ac:dyDescent="0.25">
      <c r="A2" t="s">
        <v>51</v>
      </c>
      <c r="B2">
        <v>15</v>
      </c>
    </row>
    <row r="3" spans="1:2" x14ac:dyDescent="0.25">
      <c r="A3" t="s">
        <v>52</v>
      </c>
      <c r="B3">
        <v>2.0550000000000002</v>
      </c>
    </row>
    <row r="5" spans="1:2" x14ac:dyDescent="0.25">
      <c r="B5">
        <f>(B3*B2)</f>
        <v>30.825000000000003</v>
      </c>
    </row>
    <row r="6" spans="1:2" x14ac:dyDescent="0.25">
      <c r="B6">
        <f>(B5+B1)</f>
        <v>130.82499999999999</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E3477F-CB60-473D-A62B-CCE55688F728}">
  <dimension ref="A1:B19"/>
  <sheetViews>
    <sheetView topLeftCell="A3" workbookViewId="0">
      <selection activeCell="B19" sqref="B19"/>
    </sheetView>
  </sheetViews>
  <sheetFormatPr defaultRowHeight="15" x14ac:dyDescent="0.25"/>
  <cols>
    <col min="1" max="1" width="16.85546875" bestFit="1" customWidth="1"/>
  </cols>
  <sheetData>
    <row r="1" spans="1:2" x14ac:dyDescent="0.25">
      <c r="A1" t="s">
        <v>39</v>
      </c>
      <c r="B1">
        <v>10</v>
      </c>
    </row>
    <row r="2" spans="1:2" x14ac:dyDescent="0.25">
      <c r="A2" t="s">
        <v>40</v>
      </c>
      <c r="B2">
        <v>0.15</v>
      </c>
    </row>
    <row r="3" spans="1:2" x14ac:dyDescent="0.25">
      <c r="A3" t="s">
        <v>41</v>
      </c>
    </row>
    <row r="4" spans="1:2" x14ac:dyDescent="0.25">
      <c r="A4" t="s">
        <v>42</v>
      </c>
      <c r="B4">
        <f>_xlfn.NORM.DIST(9.85,B1,B2,TRUE)</f>
        <v>0.15865525393145644</v>
      </c>
    </row>
    <row r="5" spans="1:2" x14ac:dyDescent="0.25">
      <c r="A5" t="s">
        <v>43</v>
      </c>
      <c r="B5">
        <f>_xlfn.NORM.DIST(10.15,B1,B2,TRUE)</f>
        <v>0.84134474606854359</v>
      </c>
    </row>
    <row r="7" spans="1:2" x14ac:dyDescent="0.25">
      <c r="A7" t="s">
        <v>44</v>
      </c>
      <c r="B7">
        <f>(B5-B4)</f>
        <v>0.68268949213708718</v>
      </c>
    </row>
    <row r="9" spans="1:2" x14ac:dyDescent="0.25">
      <c r="A9" t="s">
        <v>45</v>
      </c>
      <c r="B9">
        <f>(1-B7)</f>
        <v>0.31731050786291282</v>
      </c>
    </row>
    <row r="11" spans="1:2" x14ac:dyDescent="0.25">
      <c r="A11" t="s">
        <v>39</v>
      </c>
      <c r="B11">
        <v>10</v>
      </c>
    </row>
    <row r="12" spans="1:2" x14ac:dyDescent="0.25">
      <c r="A12" t="s">
        <v>40</v>
      </c>
      <c r="B12">
        <v>0.05</v>
      </c>
    </row>
    <row r="13" spans="1:2" x14ac:dyDescent="0.25">
      <c r="A13" t="s">
        <v>41</v>
      </c>
    </row>
    <row r="14" spans="1:2" x14ac:dyDescent="0.25">
      <c r="A14" t="s">
        <v>42</v>
      </c>
      <c r="B14">
        <f>_xlfn.NORM.DIST(9.85,B11,B12,TRUE)</f>
        <v>1.3498980316300612E-3</v>
      </c>
    </row>
    <row r="15" spans="1:2" x14ac:dyDescent="0.25">
      <c r="A15" t="s">
        <v>43</v>
      </c>
      <c r="B15">
        <f>_xlfn.NORM.DIST(10.15,B11,B12,TRUE)</f>
        <v>0.9986501019683699</v>
      </c>
    </row>
    <row r="17" spans="1:2" x14ac:dyDescent="0.25">
      <c r="A17" t="s">
        <v>44</v>
      </c>
      <c r="B17">
        <f>(B15-B14)</f>
        <v>0.99730020393673979</v>
      </c>
    </row>
    <row r="19" spans="1:2" x14ac:dyDescent="0.25">
      <c r="A19" t="s">
        <v>45</v>
      </c>
      <c r="B19">
        <f>(1-B17)</f>
        <v>2.6997960632602069E-3</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Question 1</vt:lpstr>
      <vt:lpstr>Question 2</vt:lpstr>
      <vt:lpstr>Question 3</vt:lpstr>
      <vt:lpstr>Question 4</vt:lpstr>
      <vt:lpstr>Question 5</vt:lpstr>
      <vt:lpstr>Question 6</vt:lpstr>
      <vt:lpstr>Question 7</vt:lpstr>
      <vt:lpstr>Question 8</vt:lpstr>
    </vt:vector>
  </TitlesOfParts>
  <Company>Hamline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Josh Beverly</dc:creator>
  <cp:lastModifiedBy>Nikolai Dulak</cp:lastModifiedBy>
  <dcterms:created xsi:type="dcterms:W3CDTF">2023-10-02T18:41:13Z</dcterms:created>
  <dcterms:modified xsi:type="dcterms:W3CDTF">2024-10-14T03:32:07Z</dcterms:modified>
</cp:coreProperties>
</file>