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arehouse-Lables\New-Warehouse-Lables\documentation\"/>
    </mc:Choice>
  </mc:AlternateContent>
  <xr:revisionPtr revIDLastSave="0" documentId="8_{9AC34B2B-CB3A-4FB2-A7CA-08EF6EB032D3}" xr6:coauthVersionLast="47" xr6:coauthVersionMax="47" xr10:uidLastSave="{00000000-0000-0000-0000-000000000000}"/>
  <bookViews>
    <workbookView xWindow="-108" yWindow="-108" windowWidth="23256" windowHeight="13176" xr2:uid="{73310ABB-F4A8-45C6-BD7E-B1DF090C1307}"/>
  </bookViews>
  <sheets>
    <sheet name="Comparison" sheetId="1" r:id="rId1"/>
    <sheet name="Charlieplexing" sheetId="3" r:id="rId2"/>
    <sheet name="1-wire + neopixel" sheetId="2" r:id="rId3"/>
    <sheet name="Resistor ladder + neopix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X18" i="1" s="1"/>
  <c r="J8" i="4"/>
  <c r="X29" i="1" s="1"/>
  <c r="D6" i="4"/>
  <c r="X31" i="1" s="1"/>
  <c r="D6" i="2"/>
  <c r="X20" i="1" s="1"/>
  <c r="D6" i="3"/>
  <c r="X8" i="1" s="1"/>
  <c r="J8" i="3"/>
  <c r="X6" i="1" s="1"/>
  <c r="R10" i="1"/>
  <c r="S10" i="1" s="1"/>
  <c r="T10" i="1" s="1"/>
  <c r="R11" i="1"/>
  <c r="S11" i="1" s="1"/>
  <c r="T11" i="1" s="1"/>
  <c r="R15" i="1"/>
  <c r="S15" i="1"/>
  <c r="T15" i="1" s="1"/>
  <c r="R19" i="1"/>
  <c r="S19" i="1"/>
  <c r="T19" i="1" s="1"/>
  <c r="R20" i="1"/>
  <c r="S20" i="1" s="1"/>
  <c r="T20" i="1" s="1"/>
  <c r="R23" i="1"/>
  <c r="S23" i="1"/>
  <c r="T23" i="1" s="1"/>
  <c r="R24" i="1"/>
  <c r="S24" i="1" s="1"/>
  <c r="T24" i="1" s="1"/>
  <c r="R28" i="1"/>
  <c r="S28" i="1" s="1"/>
  <c r="T28" i="1" s="1"/>
  <c r="R29" i="1"/>
  <c r="S29" i="1" s="1"/>
  <c r="T29" i="1" s="1"/>
  <c r="R32" i="1"/>
  <c r="S32" i="1" s="1"/>
  <c r="T32" i="1" s="1"/>
  <c r="R33" i="1"/>
  <c r="S33" i="1" s="1"/>
  <c r="T33" i="1" s="1"/>
  <c r="R37" i="1"/>
  <c r="S37" i="1"/>
  <c r="T37" i="1" s="1"/>
  <c r="R38" i="1"/>
  <c r="S38" i="1" s="1"/>
  <c r="T38" i="1" s="1"/>
  <c r="R42" i="1"/>
  <c r="S42" i="1" s="1"/>
  <c r="T42" i="1" s="1"/>
  <c r="R46" i="1"/>
  <c r="S46" i="1"/>
  <c r="T46" i="1" s="1"/>
  <c r="R47" i="1"/>
  <c r="S47" i="1" s="1"/>
  <c r="T47" i="1" s="1"/>
  <c r="R51" i="1"/>
  <c r="S51" i="1"/>
  <c r="T51" i="1" s="1"/>
  <c r="R52" i="1"/>
  <c r="S52" i="1" s="1"/>
  <c r="T52" i="1" s="1"/>
  <c r="R55" i="1"/>
  <c r="S55" i="1"/>
  <c r="T55" i="1" s="1"/>
  <c r="R56" i="1"/>
  <c r="S56" i="1" s="1"/>
  <c r="T56" i="1" s="1"/>
  <c r="R60" i="1"/>
  <c r="S60" i="1" s="1"/>
  <c r="T60" i="1" s="1"/>
  <c r="R61" i="1"/>
  <c r="S61" i="1" s="1"/>
  <c r="T61" i="1" s="1"/>
  <c r="R64" i="1"/>
  <c r="S64" i="1" s="1"/>
  <c r="T64" i="1" s="1"/>
  <c r="R65" i="1"/>
  <c r="S65" i="1"/>
  <c r="T65" i="1" s="1"/>
  <c r="R70" i="1"/>
  <c r="S70" i="1"/>
  <c r="T70" i="1" s="1"/>
  <c r="R74" i="1"/>
  <c r="S74" i="1" s="1"/>
  <c r="T74" i="1" s="1"/>
  <c r="R78" i="1"/>
  <c r="S78" i="1"/>
  <c r="T78" i="1" s="1"/>
  <c r="R79" i="1"/>
  <c r="S79" i="1" s="1"/>
  <c r="T79" i="1" s="1"/>
  <c r="R80" i="1"/>
  <c r="S80" i="1" s="1"/>
  <c r="T80" i="1" s="1"/>
  <c r="R82" i="1"/>
  <c r="S82" i="1" s="1"/>
  <c r="T82" i="1" s="1"/>
  <c r="R83" i="1"/>
  <c r="S83" i="1"/>
  <c r="T83" i="1" s="1"/>
  <c r="R85" i="1"/>
  <c r="S85" i="1" s="1"/>
  <c r="T85" i="1" s="1"/>
  <c r="R87" i="1"/>
  <c r="S87" i="1"/>
  <c r="T87" i="1" s="1"/>
  <c r="R89" i="1"/>
  <c r="S89" i="1" s="1"/>
  <c r="T89" i="1" s="1"/>
  <c r="R92" i="1"/>
  <c r="S92" i="1" s="1"/>
  <c r="T92" i="1" s="1"/>
  <c r="R93" i="1"/>
  <c r="S93" i="1" s="1"/>
  <c r="T93" i="1" s="1"/>
  <c r="R94" i="1"/>
  <c r="S94" i="1" s="1"/>
  <c r="T94" i="1" s="1"/>
  <c r="R96" i="1"/>
  <c r="S96" i="1" s="1"/>
  <c r="T96" i="1" s="1"/>
  <c r="R97" i="1"/>
  <c r="S97" i="1" s="1"/>
  <c r="T97" i="1" s="1"/>
  <c r="R98" i="1"/>
  <c r="S98" i="1" s="1"/>
  <c r="T98" i="1" s="1"/>
  <c r="R7" i="1"/>
  <c r="S7" i="1" s="1"/>
  <c r="R8" i="1"/>
  <c r="S8" i="1" s="1"/>
  <c r="R9" i="1"/>
  <c r="S9" i="1" s="1"/>
  <c r="R3" i="1"/>
  <c r="S3" i="1" s="1"/>
  <c r="T3" i="1" s="1"/>
  <c r="X32" i="1"/>
  <c r="R14" i="1" s="1"/>
  <c r="S14" i="1" s="1"/>
  <c r="T14" i="1" s="1"/>
  <c r="X21" i="1"/>
  <c r="K26" i="1" s="1"/>
  <c r="L26" i="1" s="1"/>
  <c r="X9" i="1"/>
  <c r="D30" i="1" s="1"/>
  <c r="E30" i="1" s="1"/>
  <c r="AG5" i="1"/>
  <c r="AG6" i="1"/>
  <c r="AG4" i="1"/>
  <c r="AF8" i="1"/>
  <c r="AE8" i="1"/>
  <c r="X33" i="1" l="1"/>
  <c r="Q61" i="1" s="1"/>
  <c r="U61" i="1" s="1"/>
  <c r="X10" i="1"/>
  <c r="C10" i="1" s="1"/>
  <c r="R5" i="1"/>
  <c r="S5" i="1" s="1"/>
  <c r="R90" i="1"/>
  <c r="S90" i="1" s="1"/>
  <c r="T90" i="1" s="1"/>
  <c r="R86" i="1"/>
  <c r="S86" i="1" s="1"/>
  <c r="T86" i="1" s="1"/>
  <c r="R77" i="1"/>
  <c r="S77" i="1" s="1"/>
  <c r="T77" i="1" s="1"/>
  <c r="R72" i="1"/>
  <c r="S72" i="1" s="1"/>
  <c r="T72" i="1" s="1"/>
  <c r="R68" i="1"/>
  <c r="S68" i="1" s="1"/>
  <c r="T68" i="1" s="1"/>
  <c r="R63" i="1"/>
  <c r="S63" i="1" s="1"/>
  <c r="T63" i="1" s="1"/>
  <c r="R58" i="1"/>
  <c r="S58" i="1" s="1"/>
  <c r="T58" i="1" s="1"/>
  <c r="R45" i="1"/>
  <c r="S45" i="1" s="1"/>
  <c r="T45" i="1" s="1"/>
  <c r="R40" i="1"/>
  <c r="S40" i="1" s="1"/>
  <c r="T40" i="1" s="1"/>
  <c r="R26" i="1"/>
  <c r="S26" i="1" s="1"/>
  <c r="T26" i="1" s="1"/>
  <c r="R4" i="1"/>
  <c r="S4" i="1" s="1"/>
  <c r="R81" i="1"/>
  <c r="S81" i="1" s="1"/>
  <c r="T81" i="1" s="1"/>
  <c r="R76" i="1"/>
  <c r="S76" i="1" s="1"/>
  <c r="T76" i="1" s="1"/>
  <c r="R54" i="1"/>
  <c r="S54" i="1" s="1"/>
  <c r="T54" i="1" s="1"/>
  <c r="R49" i="1"/>
  <c r="S49" i="1" s="1"/>
  <c r="T49" i="1" s="1"/>
  <c r="R44" i="1"/>
  <c r="S44" i="1" s="1"/>
  <c r="T44" i="1" s="1"/>
  <c r="R35" i="1"/>
  <c r="S35" i="1" s="1"/>
  <c r="T35" i="1" s="1"/>
  <c r="R22" i="1"/>
  <c r="S22" i="1" s="1"/>
  <c r="T22" i="1" s="1"/>
  <c r="R13" i="1"/>
  <c r="S13" i="1" s="1"/>
  <c r="T13" i="1" s="1"/>
  <c r="R71" i="1"/>
  <c r="S71" i="1" s="1"/>
  <c r="T71" i="1" s="1"/>
  <c r="R67" i="1"/>
  <c r="S67" i="1" s="1"/>
  <c r="T67" i="1" s="1"/>
  <c r="R62" i="1"/>
  <c r="S62" i="1" s="1"/>
  <c r="T62" i="1" s="1"/>
  <c r="R48" i="1"/>
  <c r="S48" i="1" s="1"/>
  <c r="T48" i="1" s="1"/>
  <c r="R39" i="1"/>
  <c r="S39" i="1" s="1"/>
  <c r="T39" i="1" s="1"/>
  <c r="R34" i="1"/>
  <c r="S34" i="1" s="1"/>
  <c r="T34" i="1" s="1"/>
  <c r="R30" i="1"/>
  <c r="S30" i="1" s="1"/>
  <c r="T30" i="1" s="1"/>
  <c r="R17" i="1"/>
  <c r="S17" i="1" s="1"/>
  <c r="T17" i="1" s="1"/>
  <c r="R12" i="1"/>
  <c r="S12" i="1" s="1"/>
  <c r="T12" i="1" s="1"/>
  <c r="R88" i="1"/>
  <c r="S88" i="1" s="1"/>
  <c r="T88" i="1" s="1"/>
  <c r="R84" i="1"/>
  <c r="S84" i="1" s="1"/>
  <c r="T84" i="1" s="1"/>
  <c r="R75" i="1"/>
  <c r="S75" i="1" s="1"/>
  <c r="T75" i="1" s="1"/>
  <c r="R66" i="1"/>
  <c r="S66" i="1" s="1"/>
  <c r="T66" i="1" s="1"/>
  <c r="R57" i="1"/>
  <c r="S57" i="1" s="1"/>
  <c r="T57" i="1" s="1"/>
  <c r="R53" i="1"/>
  <c r="S53" i="1" s="1"/>
  <c r="T53" i="1" s="1"/>
  <c r="R43" i="1"/>
  <c r="S43" i="1" s="1"/>
  <c r="T43" i="1" s="1"/>
  <c r="R25" i="1"/>
  <c r="S25" i="1" s="1"/>
  <c r="T25" i="1" s="1"/>
  <c r="R21" i="1"/>
  <c r="S21" i="1" s="1"/>
  <c r="T21" i="1" s="1"/>
  <c r="R16" i="1"/>
  <c r="S16" i="1" s="1"/>
  <c r="T16" i="1" s="1"/>
  <c r="R6" i="1"/>
  <c r="S6" i="1" s="1"/>
  <c r="R95" i="1"/>
  <c r="S95" i="1" s="1"/>
  <c r="T95" i="1" s="1"/>
  <c r="R91" i="1"/>
  <c r="S91" i="1" s="1"/>
  <c r="T91" i="1" s="1"/>
  <c r="R73" i="1"/>
  <c r="S73" i="1" s="1"/>
  <c r="T73" i="1" s="1"/>
  <c r="R69" i="1"/>
  <c r="S69" i="1" s="1"/>
  <c r="T69" i="1" s="1"/>
  <c r="R59" i="1"/>
  <c r="S59" i="1" s="1"/>
  <c r="T59" i="1" s="1"/>
  <c r="R50" i="1"/>
  <c r="S50" i="1" s="1"/>
  <c r="T50" i="1" s="1"/>
  <c r="R41" i="1"/>
  <c r="S41" i="1" s="1"/>
  <c r="T41" i="1" s="1"/>
  <c r="R36" i="1"/>
  <c r="S36" i="1" s="1"/>
  <c r="T36" i="1" s="1"/>
  <c r="R31" i="1"/>
  <c r="S31" i="1" s="1"/>
  <c r="T31" i="1" s="1"/>
  <c r="R27" i="1"/>
  <c r="S27" i="1" s="1"/>
  <c r="T27" i="1" s="1"/>
  <c r="R18" i="1"/>
  <c r="S18" i="1" s="1"/>
  <c r="T18" i="1" s="1"/>
  <c r="Q53" i="1"/>
  <c r="U53" i="1" s="1"/>
  <c r="Q45" i="1"/>
  <c r="U45" i="1" s="1"/>
  <c r="Q15" i="1"/>
  <c r="U15" i="1" s="1"/>
  <c r="Q81" i="1"/>
  <c r="U81" i="1" s="1"/>
  <c r="Q73" i="1"/>
  <c r="U73" i="1" s="1"/>
  <c r="Q14" i="1"/>
  <c r="U14" i="1" s="1"/>
  <c r="Q96" i="1"/>
  <c r="U96" i="1" s="1"/>
  <c r="Q80" i="1"/>
  <c r="U80" i="1" s="1"/>
  <c r="Q32" i="1"/>
  <c r="U32" i="1" s="1"/>
  <c r="X22" i="1"/>
  <c r="J23" i="1" s="1"/>
  <c r="T5" i="1"/>
  <c r="D89" i="1"/>
  <c r="E89" i="1" s="1"/>
  <c r="D86" i="1"/>
  <c r="E86" i="1" s="1"/>
  <c r="D45" i="1"/>
  <c r="E45" i="1" s="1"/>
  <c r="D75" i="1"/>
  <c r="E75" i="1" s="1"/>
  <c r="D29" i="1"/>
  <c r="E29" i="1" s="1"/>
  <c r="D17" i="1"/>
  <c r="E17" i="1" s="1"/>
  <c r="D62" i="1"/>
  <c r="E62" i="1" s="1"/>
  <c r="K13" i="1"/>
  <c r="L13" i="1" s="1"/>
  <c r="K66" i="1"/>
  <c r="L66" i="1" s="1"/>
  <c r="K54" i="1"/>
  <c r="L54" i="1" s="1"/>
  <c r="K92" i="1"/>
  <c r="L92" i="1" s="1"/>
  <c r="K77" i="1"/>
  <c r="L77" i="1" s="1"/>
  <c r="K63" i="1"/>
  <c r="L63" i="1" s="1"/>
  <c r="K34" i="1"/>
  <c r="L34" i="1" s="1"/>
  <c r="D16" i="1"/>
  <c r="E16" i="1" s="1"/>
  <c r="D72" i="1"/>
  <c r="E72" i="1" s="1"/>
  <c r="D42" i="1"/>
  <c r="E42" i="1" s="1"/>
  <c r="K45" i="1"/>
  <c r="L45" i="1" s="1"/>
  <c r="K31" i="1"/>
  <c r="L31" i="1" s="1"/>
  <c r="K75" i="1"/>
  <c r="L75" i="1" s="1"/>
  <c r="K60" i="1"/>
  <c r="L60" i="1" s="1"/>
  <c r="D9" i="1"/>
  <c r="D96" i="1"/>
  <c r="E96" i="1" s="1"/>
  <c r="D69" i="1"/>
  <c r="E69" i="1" s="1"/>
  <c r="D55" i="1"/>
  <c r="E55" i="1" s="1"/>
  <c r="D39" i="1"/>
  <c r="E39" i="1" s="1"/>
  <c r="D26" i="1"/>
  <c r="E26" i="1" s="1"/>
  <c r="K89" i="1"/>
  <c r="L89" i="1" s="1"/>
  <c r="K72" i="1"/>
  <c r="L72" i="1" s="1"/>
  <c r="K43" i="1"/>
  <c r="L43" i="1" s="1"/>
  <c r="K5" i="1"/>
  <c r="L5" i="1" s="1"/>
  <c r="K4" i="1"/>
  <c r="L4" i="1" s="1"/>
  <c r="D8" i="1"/>
  <c r="E8" i="1" s="1"/>
  <c r="D82" i="1"/>
  <c r="E82" i="1" s="1"/>
  <c r="D52" i="1"/>
  <c r="E52" i="1" s="1"/>
  <c r="K28" i="1"/>
  <c r="L28" i="1" s="1"/>
  <c r="K21" i="1"/>
  <c r="L21" i="1" s="1"/>
  <c r="D79" i="1"/>
  <c r="E79" i="1" s="1"/>
  <c r="D36" i="1"/>
  <c r="E36" i="1" s="1"/>
  <c r="K98" i="1"/>
  <c r="L98" i="1" s="1"/>
  <c r="K86" i="1"/>
  <c r="L86" i="1" s="1"/>
  <c r="K57" i="1"/>
  <c r="L57" i="1" s="1"/>
  <c r="K40" i="1"/>
  <c r="L40" i="1" s="1"/>
  <c r="K12" i="1"/>
  <c r="L12" i="1" s="1"/>
  <c r="K20" i="1"/>
  <c r="L20" i="1" s="1"/>
  <c r="D92" i="1"/>
  <c r="E92" i="1" s="1"/>
  <c r="D65" i="1"/>
  <c r="E65" i="1" s="1"/>
  <c r="K95" i="1"/>
  <c r="L95" i="1" s="1"/>
  <c r="K25" i="1"/>
  <c r="L25" i="1" s="1"/>
  <c r="D3" i="1"/>
  <c r="E3" i="1" s="1"/>
  <c r="D15" i="1"/>
  <c r="E15" i="1" s="1"/>
  <c r="D7" i="1"/>
  <c r="E7" i="1" s="1"/>
  <c r="K19" i="1"/>
  <c r="L19" i="1" s="1"/>
  <c r="K11" i="1"/>
  <c r="L11" i="1" s="1"/>
  <c r="D95" i="1"/>
  <c r="E95" i="1" s="1"/>
  <c r="D85" i="1"/>
  <c r="E85" i="1" s="1"/>
  <c r="D68" i="1"/>
  <c r="E68" i="1" s="1"/>
  <c r="D58" i="1"/>
  <c r="E58" i="1" s="1"/>
  <c r="D51" i="1"/>
  <c r="E51" i="1" s="1"/>
  <c r="D48" i="1"/>
  <c r="E48" i="1" s="1"/>
  <c r="D35" i="1"/>
  <c r="E35" i="1" s="1"/>
  <c r="D32" i="1"/>
  <c r="E32" i="1" s="1"/>
  <c r="D23" i="1"/>
  <c r="E23" i="1" s="1"/>
  <c r="K83" i="1"/>
  <c r="L83" i="1" s="1"/>
  <c r="K80" i="1"/>
  <c r="L80" i="1" s="1"/>
  <c r="K71" i="1"/>
  <c r="L71" i="1" s="1"/>
  <c r="K68" i="1"/>
  <c r="L68" i="1" s="1"/>
  <c r="K51" i="1"/>
  <c r="L51" i="1" s="1"/>
  <c r="K48" i="1"/>
  <c r="L48" i="1" s="1"/>
  <c r="K39" i="1"/>
  <c r="L39" i="1" s="1"/>
  <c r="K36" i="1"/>
  <c r="L36" i="1" s="1"/>
  <c r="D22" i="1"/>
  <c r="E22" i="1" s="1"/>
  <c r="D14" i="1"/>
  <c r="E14" i="1" s="1"/>
  <c r="D6" i="1"/>
  <c r="K18" i="1"/>
  <c r="L18" i="1" s="1"/>
  <c r="K10" i="1"/>
  <c r="L10" i="1" s="1"/>
  <c r="D98" i="1"/>
  <c r="E98" i="1" s="1"/>
  <c r="D91" i="1"/>
  <c r="E91" i="1" s="1"/>
  <c r="D88" i="1"/>
  <c r="E88" i="1" s="1"/>
  <c r="D81" i="1"/>
  <c r="E81" i="1" s="1"/>
  <c r="D78" i="1"/>
  <c r="E78" i="1" s="1"/>
  <c r="D71" i="1"/>
  <c r="E71" i="1" s="1"/>
  <c r="D61" i="1"/>
  <c r="E61" i="1" s="1"/>
  <c r="D41" i="1"/>
  <c r="E41" i="1" s="1"/>
  <c r="D38" i="1"/>
  <c r="E38" i="1" s="1"/>
  <c r="D25" i="1"/>
  <c r="E25" i="1" s="1"/>
  <c r="K97" i="1"/>
  <c r="L97" i="1" s="1"/>
  <c r="K94" i="1"/>
  <c r="L94" i="1" s="1"/>
  <c r="K85" i="1"/>
  <c r="L85" i="1" s="1"/>
  <c r="K74" i="1"/>
  <c r="L74" i="1" s="1"/>
  <c r="K65" i="1"/>
  <c r="L65" i="1" s="1"/>
  <c r="K62" i="1"/>
  <c r="L62" i="1" s="1"/>
  <c r="K53" i="1"/>
  <c r="L53" i="1" s="1"/>
  <c r="K42" i="1"/>
  <c r="L42" i="1" s="1"/>
  <c r="K33" i="1"/>
  <c r="L33" i="1" s="1"/>
  <c r="K30" i="1"/>
  <c r="L30" i="1" s="1"/>
  <c r="D21" i="1"/>
  <c r="E21" i="1" s="1"/>
  <c r="D13" i="1"/>
  <c r="D5" i="1"/>
  <c r="E5" i="1" s="1"/>
  <c r="K17" i="1"/>
  <c r="L17" i="1" s="1"/>
  <c r="K9" i="1"/>
  <c r="L9" i="1" s="1"/>
  <c r="D84" i="1"/>
  <c r="E84" i="1" s="1"/>
  <c r="D74" i="1"/>
  <c r="E74" i="1" s="1"/>
  <c r="D67" i="1"/>
  <c r="E67" i="1" s="1"/>
  <c r="D64" i="1"/>
  <c r="E64" i="1" s="1"/>
  <c r="D57" i="1"/>
  <c r="E57" i="1" s="1"/>
  <c r="D54" i="1"/>
  <c r="E54" i="1" s="1"/>
  <c r="D47" i="1"/>
  <c r="E47" i="1" s="1"/>
  <c r="D44" i="1"/>
  <c r="E44" i="1" s="1"/>
  <c r="D31" i="1"/>
  <c r="E31" i="1" s="1"/>
  <c r="D28" i="1"/>
  <c r="E28" i="1" s="1"/>
  <c r="K91" i="1"/>
  <c r="L91" i="1" s="1"/>
  <c r="K88" i="1"/>
  <c r="L88" i="1" s="1"/>
  <c r="K79" i="1"/>
  <c r="L79" i="1" s="1"/>
  <c r="K76" i="1"/>
  <c r="L76" i="1" s="1"/>
  <c r="K59" i="1"/>
  <c r="L59" i="1" s="1"/>
  <c r="K56" i="1"/>
  <c r="L56" i="1" s="1"/>
  <c r="K47" i="1"/>
  <c r="L47" i="1" s="1"/>
  <c r="K44" i="1"/>
  <c r="L44" i="1" s="1"/>
  <c r="K27" i="1"/>
  <c r="L27" i="1" s="1"/>
  <c r="K24" i="1"/>
  <c r="L24" i="1" s="1"/>
  <c r="D20" i="1"/>
  <c r="E20" i="1" s="1"/>
  <c r="D12" i="1"/>
  <c r="E12" i="1" s="1"/>
  <c r="D4" i="1"/>
  <c r="E4" i="1" s="1"/>
  <c r="K16" i="1"/>
  <c r="L16" i="1" s="1"/>
  <c r="K8" i="1"/>
  <c r="L8" i="1" s="1"/>
  <c r="D97" i="1"/>
  <c r="E97" i="1" s="1"/>
  <c r="D94" i="1"/>
  <c r="E94" i="1" s="1"/>
  <c r="D87" i="1"/>
  <c r="E87" i="1" s="1"/>
  <c r="D77" i="1"/>
  <c r="E77" i="1" s="1"/>
  <c r="D60" i="1"/>
  <c r="E60" i="1" s="1"/>
  <c r="D50" i="1"/>
  <c r="E50" i="1" s="1"/>
  <c r="D37" i="1"/>
  <c r="E37" i="1" s="1"/>
  <c r="D34" i="1"/>
  <c r="E34" i="1" s="1"/>
  <c r="K93" i="1"/>
  <c r="L93" i="1" s="1"/>
  <c r="K82" i="1"/>
  <c r="L82" i="1" s="1"/>
  <c r="K73" i="1"/>
  <c r="L73" i="1" s="1"/>
  <c r="K70" i="1"/>
  <c r="L70" i="1" s="1"/>
  <c r="K61" i="1"/>
  <c r="L61" i="1" s="1"/>
  <c r="K50" i="1"/>
  <c r="L50" i="1" s="1"/>
  <c r="K41" i="1"/>
  <c r="L41" i="1" s="1"/>
  <c r="K38" i="1"/>
  <c r="L38" i="1" s="1"/>
  <c r="K29" i="1"/>
  <c r="L29" i="1" s="1"/>
  <c r="D19" i="1"/>
  <c r="E19" i="1" s="1"/>
  <c r="D11" i="1"/>
  <c r="E11" i="1" s="1"/>
  <c r="K3" i="1"/>
  <c r="L3" i="1" s="1"/>
  <c r="K15" i="1"/>
  <c r="L15" i="1" s="1"/>
  <c r="K7" i="1"/>
  <c r="L7" i="1" s="1"/>
  <c r="D90" i="1"/>
  <c r="E90" i="1" s="1"/>
  <c r="D83" i="1"/>
  <c r="E83" i="1" s="1"/>
  <c r="D80" i="1"/>
  <c r="E80" i="1" s="1"/>
  <c r="D73" i="1"/>
  <c r="E73" i="1" s="1"/>
  <c r="D70" i="1"/>
  <c r="E70" i="1" s="1"/>
  <c r="D63" i="1"/>
  <c r="E63" i="1" s="1"/>
  <c r="D53" i="1"/>
  <c r="E53" i="1" s="1"/>
  <c r="D43" i="1"/>
  <c r="E43" i="1" s="1"/>
  <c r="D40" i="1"/>
  <c r="E40" i="1" s="1"/>
  <c r="D27" i="1"/>
  <c r="E27" i="1" s="1"/>
  <c r="D24" i="1"/>
  <c r="E24" i="1" s="1"/>
  <c r="K96" i="1"/>
  <c r="L96" i="1" s="1"/>
  <c r="K87" i="1"/>
  <c r="L87" i="1" s="1"/>
  <c r="K84" i="1"/>
  <c r="L84" i="1" s="1"/>
  <c r="K67" i="1"/>
  <c r="L67" i="1" s="1"/>
  <c r="K64" i="1"/>
  <c r="L64" i="1" s="1"/>
  <c r="K55" i="1"/>
  <c r="L55" i="1" s="1"/>
  <c r="K52" i="1"/>
  <c r="L52" i="1" s="1"/>
  <c r="K35" i="1"/>
  <c r="L35" i="1" s="1"/>
  <c r="K32" i="1"/>
  <c r="L32" i="1" s="1"/>
  <c r="K23" i="1"/>
  <c r="L23" i="1" s="1"/>
  <c r="D18" i="1"/>
  <c r="E18" i="1" s="1"/>
  <c r="D10" i="1"/>
  <c r="E10" i="1" s="1"/>
  <c r="K22" i="1"/>
  <c r="L22" i="1" s="1"/>
  <c r="K14" i="1"/>
  <c r="L14" i="1" s="1"/>
  <c r="K6" i="1"/>
  <c r="L6" i="1" s="1"/>
  <c r="D93" i="1"/>
  <c r="E93" i="1" s="1"/>
  <c r="D76" i="1"/>
  <c r="E76" i="1" s="1"/>
  <c r="D66" i="1"/>
  <c r="E66" i="1" s="1"/>
  <c r="D59" i="1"/>
  <c r="E59" i="1" s="1"/>
  <c r="D56" i="1"/>
  <c r="E56" i="1" s="1"/>
  <c r="D49" i="1"/>
  <c r="E49" i="1" s="1"/>
  <c r="D46" i="1"/>
  <c r="E46" i="1" s="1"/>
  <c r="D33" i="1"/>
  <c r="E33" i="1" s="1"/>
  <c r="K90" i="1"/>
  <c r="L90" i="1" s="1"/>
  <c r="K81" i="1"/>
  <c r="L81" i="1" s="1"/>
  <c r="K78" i="1"/>
  <c r="L78" i="1" s="1"/>
  <c r="K69" i="1"/>
  <c r="L69" i="1" s="1"/>
  <c r="K58" i="1"/>
  <c r="L58" i="1" s="1"/>
  <c r="K49" i="1"/>
  <c r="L49" i="1" s="1"/>
  <c r="K46" i="1"/>
  <c r="L46" i="1" s="1"/>
  <c r="K37" i="1"/>
  <c r="L37" i="1" s="1"/>
  <c r="E6" i="1"/>
  <c r="E9" i="1"/>
  <c r="E13" i="1"/>
  <c r="AG8" i="1"/>
  <c r="C12" i="1" l="1"/>
  <c r="C50" i="1"/>
  <c r="Q48" i="1"/>
  <c r="U48" i="1" s="1"/>
  <c r="Q57" i="1"/>
  <c r="U57" i="1" s="1"/>
  <c r="Q6" i="1"/>
  <c r="Q22" i="1"/>
  <c r="U22" i="1" s="1"/>
  <c r="Q52" i="1"/>
  <c r="U52" i="1" s="1"/>
  <c r="Q26" i="1"/>
  <c r="U26" i="1" s="1"/>
  <c r="Q43" i="1"/>
  <c r="U43" i="1" s="1"/>
  <c r="Q92" i="1"/>
  <c r="U92" i="1" s="1"/>
  <c r="Q34" i="1"/>
  <c r="U34" i="1" s="1"/>
  <c r="Q51" i="1"/>
  <c r="U51" i="1" s="1"/>
  <c r="Q71" i="1"/>
  <c r="U71" i="1" s="1"/>
  <c r="Q66" i="1"/>
  <c r="U66" i="1" s="1"/>
  <c r="Q54" i="1"/>
  <c r="U54" i="1" s="1"/>
  <c r="Q79" i="1"/>
  <c r="U79" i="1" s="1"/>
  <c r="Q82" i="1"/>
  <c r="U82" i="1" s="1"/>
  <c r="Q67" i="1"/>
  <c r="U67" i="1" s="1"/>
  <c r="Q59" i="1"/>
  <c r="U59" i="1" s="1"/>
  <c r="Q89" i="1"/>
  <c r="U89" i="1" s="1"/>
  <c r="Q37" i="1"/>
  <c r="U37" i="1" s="1"/>
  <c r="Q13" i="1"/>
  <c r="U13" i="1" s="1"/>
  <c r="Q90" i="1"/>
  <c r="U90" i="1" s="1"/>
  <c r="Q78" i="1"/>
  <c r="U78" i="1" s="1"/>
  <c r="Q4" i="1"/>
  <c r="Q28" i="1"/>
  <c r="U28" i="1" s="1"/>
  <c r="Q23" i="1"/>
  <c r="U23" i="1" s="1"/>
  <c r="Q10" i="1"/>
  <c r="U10" i="1" s="1"/>
  <c r="Q19" i="1"/>
  <c r="U19" i="1" s="1"/>
  <c r="Q11" i="1"/>
  <c r="U11" i="1" s="1"/>
  <c r="Q44" i="1"/>
  <c r="U44" i="1" s="1"/>
  <c r="Q31" i="1"/>
  <c r="U31" i="1" s="1"/>
  <c r="Q40" i="1"/>
  <c r="U40" i="1" s="1"/>
  <c r="Q27" i="1"/>
  <c r="U27" i="1" s="1"/>
  <c r="Q25" i="1"/>
  <c r="U25" i="1" s="1"/>
  <c r="Q60" i="1"/>
  <c r="U60" i="1" s="1"/>
  <c r="Q9" i="1"/>
  <c r="J55" i="1"/>
  <c r="Q18" i="1"/>
  <c r="U18" i="1" s="1"/>
  <c r="Q74" i="1"/>
  <c r="U74" i="1" s="1"/>
  <c r="Q24" i="1"/>
  <c r="U24" i="1" s="1"/>
  <c r="Q88" i="1"/>
  <c r="U88" i="1" s="1"/>
  <c r="Q16" i="1"/>
  <c r="U16" i="1" s="1"/>
  <c r="Q46" i="1"/>
  <c r="U46" i="1" s="1"/>
  <c r="Q17" i="1"/>
  <c r="U17" i="1" s="1"/>
  <c r="Q65" i="1"/>
  <c r="U65" i="1" s="1"/>
  <c r="Q36" i="1"/>
  <c r="Q7" i="1"/>
  <c r="Q12" i="1"/>
  <c r="U12" i="1" s="1"/>
  <c r="Q21" i="1"/>
  <c r="U21" i="1" s="1"/>
  <c r="Q85" i="1"/>
  <c r="U85" i="1" s="1"/>
  <c r="Q87" i="1"/>
  <c r="U87" i="1" s="1"/>
  <c r="Q39" i="1"/>
  <c r="U39" i="1" s="1"/>
  <c r="Q93" i="1"/>
  <c r="U93" i="1" s="1"/>
  <c r="Q42" i="1"/>
  <c r="U42" i="1" s="1"/>
  <c r="Q98" i="1"/>
  <c r="U98" i="1" s="1"/>
  <c r="Q56" i="1"/>
  <c r="U56" i="1" s="1"/>
  <c r="Q83" i="1"/>
  <c r="U83" i="1" s="1"/>
  <c r="Q30" i="1"/>
  <c r="U30" i="1" s="1"/>
  <c r="Q62" i="1"/>
  <c r="U62" i="1" s="1"/>
  <c r="Q33" i="1"/>
  <c r="U33" i="1" s="1"/>
  <c r="Q97" i="1"/>
  <c r="U97" i="1" s="1"/>
  <c r="Q68" i="1"/>
  <c r="U68" i="1" s="1"/>
  <c r="Q95" i="1"/>
  <c r="U95" i="1" s="1"/>
  <c r="Q47" i="1"/>
  <c r="U47" i="1" s="1"/>
  <c r="Q77" i="1"/>
  <c r="U77" i="1" s="1"/>
  <c r="Q50" i="1"/>
  <c r="U50" i="1" s="1"/>
  <c r="Q70" i="1"/>
  <c r="U70" i="1" s="1"/>
  <c r="Q64" i="1"/>
  <c r="U64" i="1" s="1"/>
  <c r="Q94" i="1"/>
  <c r="U94" i="1" s="1"/>
  <c r="Q35" i="1"/>
  <c r="U35" i="1" s="1"/>
  <c r="Q75" i="1"/>
  <c r="U75" i="1" s="1"/>
  <c r="Q41" i="1"/>
  <c r="U41" i="1" s="1"/>
  <c r="Q5" i="1"/>
  <c r="U5" i="1" s="1"/>
  <c r="Q76" i="1"/>
  <c r="U76" i="1" s="1"/>
  <c r="Q8" i="1"/>
  <c r="Q55" i="1"/>
  <c r="U55" i="1" s="1"/>
  <c r="Q69" i="1"/>
  <c r="U69" i="1" s="1"/>
  <c r="Q58" i="1"/>
  <c r="U58" i="1" s="1"/>
  <c r="Q86" i="1"/>
  <c r="U86" i="1" s="1"/>
  <c r="Q72" i="1"/>
  <c r="U72" i="1" s="1"/>
  <c r="Q3" i="1"/>
  <c r="U3" i="1" s="1"/>
  <c r="Q38" i="1"/>
  <c r="U38" i="1" s="1"/>
  <c r="Q91" i="1"/>
  <c r="U91" i="1" s="1"/>
  <c r="Q49" i="1"/>
  <c r="U49" i="1" s="1"/>
  <c r="Q20" i="1"/>
  <c r="U20" i="1" s="1"/>
  <c r="Q84" i="1"/>
  <c r="U84" i="1" s="1"/>
  <c r="Q29" i="1"/>
  <c r="U29" i="1" s="1"/>
  <c r="Q63" i="1"/>
  <c r="U63" i="1" s="1"/>
  <c r="J84" i="1"/>
  <c r="J61" i="1"/>
  <c r="J79" i="1"/>
  <c r="J69" i="1"/>
  <c r="J52" i="1"/>
  <c r="J87" i="1"/>
  <c r="J96" i="1"/>
  <c r="J47" i="1"/>
  <c r="J64" i="1"/>
  <c r="J29" i="1"/>
  <c r="J70" i="1"/>
  <c r="J32" i="1"/>
  <c r="J38" i="1"/>
  <c r="J16" i="1"/>
  <c r="J62" i="1"/>
  <c r="J15" i="1"/>
  <c r="J39" i="1"/>
  <c r="J30" i="1"/>
  <c r="J93" i="1"/>
  <c r="J94" i="1"/>
  <c r="J11" i="1"/>
  <c r="J26" i="1"/>
  <c r="J78" i="1"/>
  <c r="J18" i="1"/>
  <c r="J72" i="1"/>
  <c r="J63" i="1"/>
  <c r="J85" i="1"/>
  <c r="J95" i="1"/>
  <c r="J53" i="1"/>
  <c r="J71" i="1"/>
  <c r="J75" i="1"/>
  <c r="C44" i="1"/>
  <c r="C96" i="1"/>
  <c r="C93" i="1"/>
  <c r="C29" i="1"/>
  <c r="C49" i="1"/>
  <c r="C65" i="1"/>
  <c r="C40" i="1"/>
  <c r="C68" i="1"/>
  <c r="C73" i="1"/>
  <c r="C57" i="1"/>
  <c r="C79" i="1"/>
  <c r="C22" i="1"/>
  <c r="C81" i="1"/>
  <c r="C32" i="1"/>
  <c r="C45" i="1"/>
  <c r="C82" i="1"/>
  <c r="C20" i="1"/>
  <c r="C23" i="1"/>
  <c r="C21" i="1"/>
  <c r="C60" i="1"/>
  <c r="C72" i="1"/>
  <c r="C15" i="1"/>
  <c r="C80" i="1"/>
  <c r="C28" i="1"/>
  <c r="C64" i="1"/>
  <c r="C39" i="1"/>
  <c r="C30" i="1"/>
  <c r="C89" i="1"/>
  <c r="C43" i="1"/>
  <c r="C97" i="1"/>
  <c r="C38" i="1"/>
  <c r="C3" i="1"/>
  <c r="C53" i="1"/>
  <c r="C90" i="1"/>
  <c r="C34" i="1"/>
  <c r="C31" i="1"/>
  <c r="C74" i="1"/>
  <c r="C88" i="1"/>
  <c r="C85" i="1"/>
  <c r="C92" i="1"/>
  <c r="C9" i="1"/>
  <c r="C52" i="1"/>
  <c r="C70" i="1"/>
  <c r="C16" i="1"/>
  <c r="C77" i="1"/>
  <c r="C91" i="1"/>
  <c r="C48" i="1"/>
  <c r="C66" i="1"/>
  <c r="C69" i="1"/>
  <c r="C17" i="1"/>
  <c r="C19" i="1"/>
  <c r="G19" i="1" s="1"/>
  <c r="C5" i="1"/>
  <c r="C27" i="1"/>
  <c r="C84" i="1"/>
  <c r="C61" i="1"/>
  <c r="C98" i="1"/>
  <c r="C58" i="1"/>
  <c r="C62" i="1"/>
  <c r="C86" i="1"/>
  <c r="C18" i="1"/>
  <c r="C13" i="1"/>
  <c r="C4" i="1"/>
  <c r="C87" i="1"/>
  <c r="C67" i="1"/>
  <c r="C41" i="1"/>
  <c r="C71" i="1"/>
  <c r="C51" i="1"/>
  <c r="C42" i="1"/>
  <c r="C36" i="1"/>
  <c r="C59" i="1"/>
  <c r="C76" i="1"/>
  <c r="C33" i="1"/>
  <c r="C14" i="1"/>
  <c r="C8" i="1"/>
  <c r="C24" i="1"/>
  <c r="C83" i="1"/>
  <c r="C94" i="1"/>
  <c r="C47" i="1"/>
  <c r="C78" i="1"/>
  <c r="C95" i="1"/>
  <c r="C6" i="1"/>
  <c r="C75" i="1"/>
  <c r="C11" i="1"/>
  <c r="C7" i="1"/>
  <c r="C63" i="1"/>
  <c r="C37" i="1"/>
  <c r="C54" i="1"/>
  <c r="C25" i="1"/>
  <c r="C35" i="1"/>
  <c r="C26" i="1"/>
  <c r="C55" i="1"/>
  <c r="C56" i="1"/>
  <c r="C46" i="1"/>
  <c r="U36" i="1"/>
  <c r="J7" i="1"/>
  <c r="J44" i="1"/>
  <c r="J76" i="1"/>
  <c r="J36" i="1"/>
  <c r="J68" i="1"/>
  <c r="J10" i="1"/>
  <c r="J45" i="1"/>
  <c r="J77" i="1"/>
  <c r="J19" i="1"/>
  <c r="J46" i="1"/>
  <c r="J35" i="1"/>
  <c r="J67" i="1"/>
  <c r="J6" i="1"/>
  <c r="J41" i="1"/>
  <c r="J73" i="1"/>
  <c r="J3" i="1"/>
  <c r="J33" i="1"/>
  <c r="J65" i="1"/>
  <c r="J97" i="1"/>
  <c r="J13" i="1"/>
  <c r="J31" i="1"/>
  <c r="J49" i="1"/>
  <c r="J5" i="1"/>
  <c r="J14" i="1"/>
  <c r="J50" i="1"/>
  <c r="J82" i="1"/>
  <c r="J24" i="1"/>
  <c r="J56" i="1"/>
  <c r="J88" i="1"/>
  <c r="J42" i="1"/>
  <c r="J74" i="1"/>
  <c r="J48" i="1"/>
  <c r="J80" i="1"/>
  <c r="J28" i="1"/>
  <c r="J54" i="1"/>
  <c r="J86" i="1"/>
  <c r="J40" i="1"/>
  <c r="J22" i="1"/>
  <c r="J27" i="1"/>
  <c r="J91" i="1"/>
  <c r="J9" i="1"/>
  <c r="J51" i="1"/>
  <c r="J83" i="1"/>
  <c r="J25" i="1"/>
  <c r="J57" i="1"/>
  <c r="J89" i="1"/>
  <c r="J81" i="1"/>
  <c r="J12" i="1"/>
  <c r="J43" i="1"/>
  <c r="J60" i="1"/>
  <c r="J90" i="1"/>
  <c r="J92" i="1"/>
  <c r="J59" i="1"/>
  <c r="J8" i="1"/>
  <c r="J17" i="1"/>
  <c r="J34" i="1"/>
  <c r="J66" i="1"/>
  <c r="J98" i="1"/>
  <c r="J58" i="1"/>
  <c r="J20" i="1"/>
  <c r="J21" i="1"/>
  <c r="J37" i="1"/>
  <c r="J4" i="1"/>
  <c r="T7" i="1"/>
  <c r="T8" i="1"/>
  <c r="T4" i="1"/>
  <c r="M12" i="1"/>
  <c r="T9" i="1"/>
  <c r="U9" i="1" s="1"/>
  <c r="T6" i="1"/>
  <c r="U6" i="1" s="1"/>
  <c r="F19" i="1"/>
  <c r="M34" i="1"/>
  <c r="M13" i="1"/>
  <c r="M49" i="1"/>
  <c r="F66" i="1"/>
  <c r="M45" i="1"/>
  <c r="F10" i="1"/>
  <c r="G10" i="1" s="1"/>
  <c r="M14" i="1"/>
  <c r="M55" i="1"/>
  <c r="F43" i="1"/>
  <c r="M3" i="1"/>
  <c r="F39" i="1"/>
  <c r="M82" i="1"/>
  <c r="F4" i="1"/>
  <c r="F11" i="1"/>
  <c r="F25" i="1"/>
  <c r="F61" i="1"/>
  <c r="M58" i="1"/>
  <c r="M90" i="1"/>
  <c r="F29" i="1"/>
  <c r="F6" i="1"/>
  <c r="M29" i="1"/>
  <c r="M61" i="1"/>
  <c r="M93" i="1"/>
  <c r="F87" i="1"/>
  <c r="F57" i="1"/>
  <c r="F84" i="1"/>
  <c r="F21" i="1"/>
  <c r="M28" i="1"/>
  <c r="F79" i="1"/>
  <c r="F16" i="1"/>
  <c r="F13" i="1"/>
  <c r="F96" i="1"/>
  <c r="M4" i="1"/>
  <c r="F3" i="1"/>
  <c r="M47" i="1"/>
  <c r="M79" i="1"/>
  <c r="F31" i="1"/>
  <c r="F64" i="1"/>
  <c r="F48" i="1"/>
  <c r="F15" i="1"/>
  <c r="F45" i="1"/>
  <c r="F34" i="1"/>
  <c r="M8" i="1"/>
  <c r="F52" i="1"/>
  <c r="M86" i="1"/>
  <c r="N86" i="1" s="1"/>
  <c r="F69" i="1"/>
  <c r="F9" i="1"/>
  <c r="M6" i="1"/>
  <c r="M52" i="1"/>
  <c r="F40" i="1"/>
  <c r="M15" i="1"/>
  <c r="F65" i="1"/>
  <c r="M33" i="1"/>
  <c r="M65" i="1"/>
  <c r="M97" i="1"/>
  <c r="F88" i="1"/>
  <c r="F22" i="1"/>
  <c r="M81" i="1"/>
  <c r="M84" i="1"/>
  <c r="M23" i="1"/>
  <c r="N23" i="1" s="1"/>
  <c r="M87" i="1"/>
  <c r="F80" i="1"/>
  <c r="M50" i="1"/>
  <c r="M27" i="1"/>
  <c r="N27" i="1" s="1"/>
  <c r="F18" i="1"/>
  <c r="M35" i="1"/>
  <c r="M67" i="1"/>
  <c r="F24" i="1"/>
  <c r="F90" i="1"/>
  <c r="F50" i="1"/>
  <c r="M37" i="1"/>
  <c r="N37" i="1" s="1"/>
  <c r="M69" i="1"/>
  <c r="F59" i="1"/>
  <c r="F70" i="1"/>
  <c r="F68" i="1"/>
  <c r="M19" i="1"/>
  <c r="F14" i="1"/>
  <c r="F12" i="1"/>
  <c r="G12" i="1" s="1"/>
  <c r="F56" i="1"/>
  <c r="F27" i="1"/>
  <c r="F63" i="1"/>
  <c r="F62" i="1"/>
  <c r="F37" i="1"/>
  <c r="M16" i="1"/>
  <c r="M63" i="1"/>
  <c r="M44" i="1"/>
  <c r="M76" i="1"/>
  <c r="F28" i="1"/>
  <c r="F91" i="1"/>
  <c r="M66" i="1"/>
  <c r="M72" i="1"/>
  <c r="M60" i="1"/>
  <c r="F8" i="1"/>
  <c r="F7" i="1"/>
  <c r="M46" i="1"/>
  <c r="M78" i="1"/>
  <c r="F33" i="1"/>
  <c r="F93" i="1"/>
  <c r="F73" i="1"/>
  <c r="M7" i="1"/>
  <c r="M89" i="1"/>
  <c r="F77" i="1"/>
  <c r="F82" i="1"/>
  <c r="F67" i="1"/>
  <c r="F55" i="1"/>
  <c r="M42" i="1"/>
  <c r="M74" i="1"/>
  <c r="F98" i="1"/>
  <c r="M36" i="1"/>
  <c r="N36" i="1" s="1"/>
  <c r="M68" i="1"/>
  <c r="N68" i="1" s="1"/>
  <c r="F23" i="1"/>
  <c r="F51" i="1"/>
  <c r="F26" i="1"/>
  <c r="M92" i="1"/>
  <c r="M5" i="1"/>
  <c r="F20" i="1"/>
  <c r="M24" i="1"/>
  <c r="M56" i="1"/>
  <c r="M88" i="1"/>
  <c r="M9" i="1"/>
  <c r="M31" i="1"/>
  <c r="F71" i="1"/>
  <c r="M10" i="1"/>
  <c r="M39" i="1"/>
  <c r="M71" i="1"/>
  <c r="F85" i="1"/>
  <c r="F42" i="1"/>
  <c r="M40" i="1"/>
  <c r="M26" i="1"/>
  <c r="G43" i="1"/>
  <c r="M59" i="1"/>
  <c r="M91" i="1"/>
  <c r="F44" i="1"/>
  <c r="F74" i="1"/>
  <c r="M17" i="1"/>
  <c r="M95" i="1"/>
  <c r="F38" i="1"/>
  <c r="F78" i="1"/>
  <c r="M18" i="1"/>
  <c r="M57" i="1"/>
  <c r="F58" i="1"/>
  <c r="F72" i="1"/>
  <c r="F36" i="1"/>
  <c r="M75" i="1"/>
  <c r="F17" i="1"/>
  <c r="F46" i="1"/>
  <c r="M22" i="1"/>
  <c r="F83" i="1"/>
  <c r="M54" i="1"/>
  <c r="M38" i="1"/>
  <c r="M70" i="1"/>
  <c r="F94" i="1"/>
  <c r="F47" i="1"/>
  <c r="F5" i="1"/>
  <c r="G5" i="1" s="1"/>
  <c r="F89" i="1"/>
  <c r="M53" i="1"/>
  <c r="M85" i="1"/>
  <c r="F41" i="1"/>
  <c r="F81" i="1"/>
  <c r="M77" i="1"/>
  <c r="M48" i="1"/>
  <c r="M80" i="1"/>
  <c r="N80" i="1" s="1"/>
  <c r="F32" i="1"/>
  <c r="F95" i="1"/>
  <c r="M20" i="1"/>
  <c r="N20" i="1" s="1"/>
  <c r="F30" i="1"/>
  <c r="F86" i="1"/>
  <c r="F49" i="1"/>
  <c r="F76" i="1"/>
  <c r="M32" i="1"/>
  <c r="M64" i="1"/>
  <c r="M96" i="1"/>
  <c r="F53" i="1"/>
  <c r="M98" i="1"/>
  <c r="M41" i="1"/>
  <c r="M73" i="1"/>
  <c r="N73" i="1" s="1"/>
  <c r="F60" i="1"/>
  <c r="F97" i="1"/>
  <c r="F92" i="1"/>
  <c r="F54" i="1"/>
  <c r="M30" i="1"/>
  <c r="M62" i="1"/>
  <c r="M94" i="1"/>
  <c r="F75" i="1"/>
  <c r="M51" i="1"/>
  <c r="M83" i="1"/>
  <c r="F35" i="1"/>
  <c r="M11" i="1"/>
  <c r="M25" i="1"/>
  <c r="N25" i="1" s="1"/>
  <c r="M21" i="1"/>
  <c r="N21" i="1" s="1"/>
  <c r="M43" i="1"/>
  <c r="G96" i="1" l="1"/>
  <c r="U8" i="1"/>
  <c r="G78" i="1"/>
  <c r="G93" i="1"/>
  <c r="G47" i="1"/>
  <c r="G50" i="1"/>
  <c r="U4" i="1"/>
  <c r="U7" i="1"/>
  <c r="G60" i="1"/>
  <c r="G41" i="1"/>
  <c r="G63" i="1"/>
  <c r="G44" i="1"/>
  <c r="G95" i="1"/>
  <c r="G98" i="1"/>
  <c r="G66" i="1"/>
  <c r="N79" i="1"/>
  <c r="N34" i="1"/>
  <c r="N64" i="1"/>
  <c r="N84" i="1"/>
  <c r="N47" i="1"/>
  <c r="N16" i="1"/>
  <c r="N13" i="1"/>
  <c r="N96" i="1"/>
  <c r="N55" i="1"/>
  <c r="N69" i="1"/>
  <c r="N70" i="1"/>
  <c r="N38" i="1"/>
  <c r="N32" i="1"/>
  <c r="N52" i="1"/>
  <c r="N62" i="1"/>
  <c r="N61" i="1"/>
  <c r="N30" i="1"/>
  <c r="N87" i="1"/>
  <c r="N29" i="1"/>
  <c r="N35" i="1"/>
  <c r="N26" i="1"/>
  <c r="N4" i="1"/>
  <c r="N58" i="1"/>
  <c r="N17" i="1"/>
  <c r="N93" i="1"/>
  <c r="N56" i="1"/>
  <c r="N85" i="1"/>
  <c r="N11" i="1"/>
  <c r="N39" i="1"/>
  <c r="N18" i="1"/>
  <c r="N72" i="1"/>
  <c r="N15" i="1"/>
  <c r="N6" i="1"/>
  <c r="N40" i="1"/>
  <c r="N88" i="1"/>
  <c r="N77" i="1"/>
  <c r="N75" i="1"/>
  <c r="N95" i="1"/>
  <c r="N78" i="1"/>
  <c r="N97" i="1"/>
  <c r="N94" i="1"/>
  <c r="N76" i="1"/>
  <c r="N54" i="1"/>
  <c r="N71" i="1"/>
  <c r="N24" i="1"/>
  <c r="N63" i="1"/>
  <c r="N53" i="1"/>
  <c r="G92" i="1"/>
  <c r="G68" i="1"/>
  <c r="G3" i="1"/>
  <c r="G82" i="1"/>
  <c r="G25" i="1"/>
  <c r="G33" i="1"/>
  <c r="G28" i="1"/>
  <c r="G72" i="1"/>
  <c r="G74" i="1"/>
  <c r="G67" i="1"/>
  <c r="G77" i="1"/>
  <c r="G91" i="1"/>
  <c r="G75" i="1"/>
  <c r="G49" i="1"/>
  <c r="G94" i="1"/>
  <c r="G27" i="1"/>
  <c r="G42" i="1"/>
  <c r="G56" i="1"/>
  <c r="G9" i="1"/>
  <c r="G84" i="1"/>
  <c r="G20" i="1"/>
  <c r="G29" i="1"/>
  <c r="G8" i="1"/>
  <c r="G30" i="1"/>
  <c r="G89" i="1"/>
  <c r="G21" i="1"/>
  <c r="G39" i="1"/>
  <c r="G62" i="1"/>
  <c r="G70" i="1"/>
  <c r="G34" i="1"/>
  <c r="G71" i="1"/>
  <c r="G17" i="1"/>
  <c r="G26" i="1"/>
  <c r="G55" i="1"/>
  <c r="G18" i="1"/>
  <c r="G22" i="1"/>
  <c r="G57" i="1"/>
  <c r="G86" i="1"/>
  <c r="G81" i="1"/>
  <c r="G23" i="1"/>
  <c r="G90" i="1"/>
  <c r="G79" i="1"/>
  <c r="G65" i="1"/>
  <c r="G52" i="1"/>
  <c r="G7" i="1"/>
  <c r="G13" i="1"/>
  <c r="G16" i="1"/>
  <c r="G83" i="1"/>
  <c r="G31" i="1"/>
  <c r="G97" i="1"/>
  <c r="G46" i="1"/>
  <c r="G45" i="1"/>
  <c r="G88" i="1"/>
  <c r="G15" i="1"/>
  <c r="G61" i="1"/>
  <c r="G85" i="1"/>
  <c r="G48" i="1"/>
  <c r="G53" i="1"/>
  <c r="G58" i="1"/>
  <c r="G14" i="1"/>
  <c r="G80" i="1"/>
  <c r="G69" i="1"/>
  <c r="G64" i="1"/>
  <c r="G38" i="1"/>
  <c r="G40" i="1"/>
  <c r="G35" i="1"/>
  <c r="G32" i="1"/>
  <c r="G73" i="1"/>
  <c r="G6" i="1"/>
  <c r="G51" i="1"/>
  <c r="G59" i="1"/>
  <c r="G36" i="1"/>
  <c r="G87" i="1"/>
  <c r="G4" i="1"/>
  <c r="G76" i="1"/>
  <c r="G11" i="1"/>
  <c r="G54" i="1"/>
  <c r="G37" i="1"/>
  <c r="G24" i="1"/>
  <c r="N57" i="1"/>
  <c r="N91" i="1"/>
  <c r="N45" i="1"/>
  <c r="N74" i="1"/>
  <c r="N5" i="1"/>
  <c r="N83" i="1"/>
  <c r="N92" i="1"/>
  <c r="N42" i="1"/>
  <c r="N66" i="1"/>
  <c r="N67" i="1"/>
  <c r="N8" i="1"/>
  <c r="N49" i="1"/>
  <c r="N14" i="1"/>
  <c r="N59" i="1"/>
  <c r="N48" i="1"/>
  <c r="N31" i="1"/>
  <c r="N81" i="1"/>
  <c r="N90" i="1"/>
  <c r="N3" i="1"/>
  <c r="N9" i="1"/>
  <c r="N43" i="1"/>
  <c r="N41" i="1"/>
  <c r="N46" i="1"/>
  <c r="N51" i="1"/>
  <c r="N89" i="1"/>
  <c r="N65" i="1"/>
  <c r="N98" i="1"/>
  <c r="N44" i="1"/>
  <c r="N50" i="1"/>
  <c r="N7" i="1"/>
  <c r="N60" i="1"/>
  <c r="N33" i="1"/>
  <c r="N22" i="1"/>
  <c r="N10" i="1"/>
  <c r="N19" i="1"/>
  <c r="N28" i="1"/>
  <c r="N82" i="1"/>
  <c r="N12" i="1"/>
</calcChain>
</file>

<file path=xl/sharedStrings.xml><?xml version="1.0" encoding="utf-8"?>
<sst xmlns="http://schemas.openxmlformats.org/spreadsheetml/2006/main" count="160" uniqueCount="59">
  <si>
    <t>Buttons:</t>
  </si>
  <si>
    <t>RS PRO 0,13 brun</t>
  </si>
  <si>
    <t>RS PRO 0,13 Orange</t>
  </si>
  <si>
    <t>RS PRO 0,13 Rød</t>
  </si>
  <si>
    <t>Ledninger:</t>
  </si>
  <si>
    <t>Pris:</t>
  </si>
  <si>
    <t>Avg:</t>
  </si>
  <si>
    <t>Længde:</t>
  </si>
  <si>
    <t>Pris pr. M:</t>
  </si>
  <si>
    <t>Avg wire length:</t>
  </si>
  <si>
    <t>m</t>
  </si>
  <si>
    <t>Wire length:</t>
  </si>
  <si>
    <t>Wires:</t>
  </si>
  <si>
    <t>Button price:</t>
  </si>
  <si>
    <t>LED button price:</t>
  </si>
  <si>
    <t>kr</t>
  </si>
  <si>
    <t>LED button wires:</t>
  </si>
  <si>
    <t>Button wires:</t>
  </si>
  <si>
    <t>Avg wires:</t>
  </si>
  <si>
    <t>Avg button price:</t>
  </si>
  <si>
    <t>Wire price:</t>
  </si>
  <si>
    <t>Fixed amount of wire</t>
  </si>
  <si>
    <t>charlie price:</t>
  </si>
  <si>
    <t>1-wire price:</t>
  </si>
  <si>
    <t>Charlie plexing buttons:</t>
  </si>
  <si>
    <t>Ladder price:</t>
  </si>
  <si>
    <t>ca. 14 meter ledning som skal trækkes x1 pr. Reol (GND)</t>
  </si>
  <si>
    <t>BOM</t>
  </si>
  <si>
    <t>Udregnet efter priser for 100 stk.</t>
  </si>
  <si>
    <t>Component</t>
  </si>
  <si>
    <t>Amount</t>
  </si>
  <si>
    <t>Price</t>
  </si>
  <si>
    <t>DS28E05R+T</t>
  </si>
  <si>
    <t>Total:</t>
  </si>
  <si>
    <t>Without LED</t>
  </si>
  <si>
    <t>With LED</t>
  </si>
  <si>
    <t>Neopixel 5050</t>
  </si>
  <si>
    <t>COM-16346</t>
  </si>
  <si>
    <t>Charlieplexing</t>
  </si>
  <si>
    <t>Resistor ladder</t>
  </si>
  <si>
    <t>Onewire + neopixel</t>
  </si>
  <si>
    <t>Onewire + neopixel:</t>
  </si>
  <si>
    <t>Resistor ladder + neopixel:</t>
  </si>
  <si>
    <t>CL05B104KP5NNWC</t>
  </si>
  <si>
    <t>0.1 UF cap</t>
  </si>
  <si>
    <t>1N4148</t>
  </si>
  <si>
    <t>bi-color LED</t>
  </si>
  <si>
    <t>VLMKE3401-GS18</t>
  </si>
  <si>
    <t>resistor</t>
  </si>
  <si>
    <t>CR0805-JW-750ELF</t>
  </si>
  <si>
    <t>Estimate</t>
  </si>
  <si>
    <t>Connectors er ikke medregnet I prisen</t>
  </si>
  <si>
    <t>Connector</t>
  </si>
  <si>
    <t>Comment</t>
  </si>
  <si>
    <t>Nedenstående priser er kun for komponenter</t>
  </si>
  <si>
    <t>Tactile switch</t>
  </si>
  <si>
    <t>TS04-66-73-BK-260-SMT</t>
  </si>
  <si>
    <t>501953-0405</t>
  </si>
  <si>
    <t>203558-0807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</si>
</sst>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#,##0.00\ &quot;kr.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Comparison!$G$2</c:f>
              <c:strCache>
                <c:ptCount val="1"/>
                <c:pt idx="0">
                  <c:v>charlie price: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Comparison!$G$3:$G$98</c:f>
              <c:numCache>
                <c:formatCode>#,##0.00\ "kr."</c:formatCode>
                <c:ptCount val="96"/>
                <c:pt idx="0">
                  <c:v>12.850435000000001</c:v>
                </c:pt>
                <c:pt idx="1">
                  <c:v>25.700870000000002</c:v>
                </c:pt>
                <c:pt idx="2">
                  <c:v>38.551304999999999</c:v>
                </c:pt>
                <c:pt idx="3">
                  <c:v>51.401740000000004</c:v>
                </c:pt>
                <c:pt idx="4">
                  <c:v>64.252175000000008</c:v>
                </c:pt>
                <c:pt idx="5">
                  <c:v>77.102609999999999</c:v>
                </c:pt>
                <c:pt idx="6">
                  <c:v>89.953045000000003</c:v>
                </c:pt>
                <c:pt idx="7">
                  <c:v>102.80348000000001</c:v>
                </c:pt>
                <c:pt idx="8">
                  <c:v>115.65391500000001</c:v>
                </c:pt>
                <c:pt idx="9">
                  <c:v>128.50435000000002</c:v>
                </c:pt>
                <c:pt idx="10">
                  <c:v>141.35478500000002</c:v>
                </c:pt>
                <c:pt idx="11">
                  <c:v>154.20522</c:v>
                </c:pt>
                <c:pt idx="12">
                  <c:v>167.055655</c:v>
                </c:pt>
                <c:pt idx="13">
                  <c:v>179.90609000000001</c:v>
                </c:pt>
                <c:pt idx="14">
                  <c:v>192.75652500000001</c:v>
                </c:pt>
                <c:pt idx="15">
                  <c:v>205.60696000000002</c:v>
                </c:pt>
                <c:pt idx="16">
                  <c:v>218.45739500000002</c:v>
                </c:pt>
                <c:pt idx="17">
                  <c:v>231.30783000000002</c:v>
                </c:pt>
                <c:pt idx="18">
                  <c:v>244.15826500000003</c:v>
                </c:pt>
                <c:pt idx="19">
                  <c:v>257.00870000000003</c:v>
                </c:pt>
                <c:pt idx="20">
                  <c:v>269.85913500000004</c:v>
                </c:pt>
                <c:pt idx="21">
                  <c:v>282.70957000000004</c:v>
                </c:pt>
                <c:pt idx="22">
                  <c:v>295.56000500000005</c:v>
                </c:pt>
                <c:pt idx="23">
                  <c:v>308.41043999999999</c:v>
                </c:pt>
                <c:pt idx="24">
                  <c:v>321.26087500000006</c:v>
                </c:pt>
                <c:pt idx="25">
                  <c:v>334.11131</c:v>
                </c:pt>
                <c:pt idx="26">
                  <c:v>346.96174500000006</c:v>
                </c:pt>
                <c:pt idx="27">
                  <c:v>359.81218000000001</c:v>
                </c:pt>
                <c:pt idx="28">
                  <c:v>372.66261500000002</c:v>
                </c:pt>
                <c:pt idx="29">
                  <c:v>385.51305000000002</c:v>
                </c:pt>
                <c:pt idx="30">
                  <c:v>398.36348500000008</c:v>
                </c:pt>
                <c:pt idx="31">
                  <c:v>411.21392000000003</c:v>
                </c:pt>
                <c:pt idx="32">
                  <c:v>424.06435499999998</c:v>
                </c:pt>
                <c:pt idx="33">
                  <c:v>436.91479000000004</c:v>
                </c:pt>
                <c:pt idx="34">
                  <c:v>449.76522500000004</c:v>
                </c:pt>
                <c:pt idx="35">
                  <c:v>462.61566000000005</c:v>
                </c:pt>
                <c:pt idx="36">
                  <c:v>475.46609500000005</c:v>
                </c:pt>
                <c:pt idx="37">
                  <c:v>488.31653000000006</c:v>
                </c:pt>
                <c:pt idx="38">
                  <c:v>501.166965</c:v>
                </c:pt>
                <c:pt idx="39">
                  <c:v>514.01740000000007</c:v>
                </c:pt>
                <c:pt idx="40">
                  <c:v>526.86783500000001</c:v>
                </c:pt>
                <c:pt idx="41">
                  <c:v>539.71827000000008</c:v>
                </c:pt>
                <c:pt idx="42">
                  <c:v>552.56870500000002</c:v>
                </c:pt>
                <c:pt idx="43">
                  <c:v>565.41914000000008</c:v>
                </c:pt>
                <c:pt idx="44">
                  <c:v>578.26957500000003</c:v>
                </c:pt>
                <c:pt idx="45">
                  <c:v>591.12001000000009</c:v>
                </c:pt>
                <c:pt idx="46">
                  <c:v>603.97044500000004</c:v>
                </c:pt>
                <c:pt idx="47">
                  <c:v>616.82087999999999</c:v>
                </c:pt>
                <c:pt idx="48">
                  <c:v>629.67131500000005</c:v>
                </c:pt>
                <c:pt idx="49">
                  <c:v>642.52175000000011</c:v>
                </c:pt>
                <c:pt idx="50">
                  <c:v>655.37218500000006</c:v>
                </c:pt>
                <c:pt idx="51">
                  <c:v>668.22262000000001</c:v>
                </c:pt>
                <c:pt idx="52">
                  <c:v>681.07305500000007</c:v>
                </c:pt>
                <c:pt idx="53">
                  <c:v>693.92349000000013</c:v>
                </c:pt>
                <c:pt idx="54">
                  <c:v>706.77392500000008</c:v>
                </c:pt>
                <c:pt idx="55">
                  <c:v>719.62436000000002</c:v>
                </c:pt>
                <c:pt idx="56">
                  <c:v>732.47479500000009</c:v>
                </c:pt>
                <c:pt idx="57">
                  <c:v>745.32523000000003</c:v>
                </c:pt>
                <c:pt idx="58">
                  <c:v>758.17566500000009</c:v>
                </c:pt>
                <c:pt idx="59">
                  <c:v>771.02610000000004</c:v>
                </c:pt>
                <c:pt idx="60">
                  <c:v>783.8765350000001</c:v>
                </c:pt>
                <c:pt idx="61">
                  <c:v>796.72697000000016</c:v>
                </c:pt>
                <c:pt idx="62">
                  <c:v>809.577405</c:v>
                </c:pt>
                <c:pt idx="63">
                  <c:v>822.42784000000006</c:v>
                </c:pt>
                <c:pt idx="64">
                  <c:v>835.27827500000012</c:v>
                </c:pt>
                <c:pt idx="65">
                  <c:v>848.12870999999996</c:v>
                </c:pt>
                <c:pt idx="66">
                  <c:v>860.97914500000002</c:v>
                </c:pt>
                <c:pt idx="67">
                  <c:v>873.82958000000008</c:v>
                </c:pt>
                <c:pt idx="68">
                  <c:v>886.68001500000003</c:v>
                </c:pt>
                <c:pt idx="69">
                  <c:v>899.53045000000009</c:v>
                </c:pt>
                <c:pt idx="70">
                  <c:v>912.38088500000003</c:v>
                </c:pt>
                <c:pt idx="71">
                  <c:v>925.2313200000001</c:v>
                </c:pt>
                <c:pt idx="72">
                  <c:v>938.08175500000016</c:v>
                </c:pt>
                <c:pt idx="73">
                  <c:v>950.93219000000011</c:v>
                </c:pt>
                <c:pt idx="74">
                  <c:v>963.78262500000005</c:v>
                </c:pt>
                <c:pt idx="75">
                  <c:v>976.63306000000011</c:v>
                </c:pt>
                <c:pt idx="76">
                  <c:v>989.48349500000018</c:v>
                </c:pt>
                <c:pt idx="77">
                  <c:v>1002.33393</c:v>
                </c:pt>
                <c:pt idx="78">
                  <c:v>1015.1843650000001</c:v>
                </c:pt>
                <c:pt idx="79">
                  <c:v>1028.0348000000001</c:v>
                </c:pt>
                <c:pt idx="80">
                  <c:v>1040.885235</c:v>
                </c:pt>
                <c:pt idx="81">
                  <c:v>1053.73567</c:v>
                </c:pt>
                <c:pt idx="82">
                  <c:v>1066.5861050000001</c:v>
                </c:pt>
                <c:pt idx="83">
                  <c:v>1079.4365400000002</c:v>
                </c:pt>
                <c:pt idx="84">
                  <c:v>1092.286975</c:v>
                </c:pt>
                <c:pt idx="85">
                  <c:v>1105.13741</c:v>
                </c:pt>
                <c:pt idx="86">
                  <c:v>1117.9878450000001</c:v>
                </c:pt>
                <c:pt idx="87">
                  <c:v>1130.8382800000002</c:v>
                </c:pt>
                <c:pt idx="88">
                  <c:v>1143.6887150000002</c:v>
                </c:pt>
                <c:pt idx="89">
                  <c:v>1156.5391500000001</c:v>
                </c:pt>
                <c:pt idx="90">
                  <c:v>1169.3895850000001</c:v>
                </c:pt>
                <c:pt idx="91">
                  <c:v>1182.2400200000002</c:v>
                </c:pt>
                <c:pt idx="92">
                  <c:v>1195.090455</c:v>
                </c:pt>
                <c:pt idx="93">
                  <c:v>1207.9408900000001</c:v>
                </c:pt>
                <c:pt idx="94">
                  <c:v>1220.7913250000001</c:v>
                </c:pt>
                <c:pt idx="95">
                  <c:v>1233.64176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8-4E42-AFD8-8CE2F80664D6}"/>
            </c:ext>
          </c:extLst>
        </c:ser>
        <c:ser>
          <c:idx val="1"/>
          <c:order val="1"/>
          <c:tx>
            <c:strRef>
              <c:f>Comparison!$N$2</c:f>
              <c:strCache>
                <c:ptCount val="1"/>
                <c:pt idx="0">
                  <c:v>1-wire price: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Comparison!$N$3:$N$98</c:f>
              <c:numCache>
                <c:formatCode>_("kr."* #,##0.00_);_("kr."* \(#,##0.00\);_("kr."* "-"??_);_(@_)</c:formatCode>
                <c:ptCount val="96"/>
                <c:pt idx="0">
                  <c:v>25.324716666666667</c:v>
                </c:pt>
                <c:pt idx="1">
                  <c:v>40.070566666666672</c:v>
                </c:pt>
                <c:pt idx="2">
                  <c:v>54.816416666666676</c:v>
                </c:pt>
                <c:pt idx="3">
                  <c:v>69.562266666666673</c:v>
                </c:pt>
                <c:pt idx="4">
                  <c:v>84.308116666666677</c:v>
                </c:pt>
                <c:pt idx="5">
                  <c:v>99.053966666666696</c:v>
                </c:pt>
                <c:pt idx="6">
                  <c:v>113.79981666666669</c:v>
                </c:pt>
                <c:pt idx="7">
                  <c:v>128.54566666666668</c:v>
                </c:pt>
                <c:pt idx="8">
                  <c:v>143.29151666666669</c:v>
                </c:pt>
                <c:pt idx="9">
                  <c:v>158.03736666666668</c:v>
                </c:pt>
                <c:pt idx="10">
                  <c:v>172.78321666666668</c:v>
                </c:pt>
                <c:pt idx="11">
                  <c:v>187.52906666666672</c:v>
                </c:pt>
                <c:pt idx="12">
                  <c:v>202.27491666666671</c:v>
                </c:pt>
                <c:pt idx="13">
                  <c:v>217.0207666666667</c:v>
                </c:pt>
                <c:pt idx="14">
                  <c:v>231.76661666666672</c:v>
                </c:pt>
                <c:pt idx="15">
                  <c:v>246.51246666666671</c:v>
                </c:pt>
                <c:pt idx="16">
                  <c:v>261.2583166666667</c:v>
                </c:pt>
                <c:pt idx="17">
                  <c:v>276.00416666666672</c:v>
                </c:pt>
                <c:pt idx="18">
                  <c:v>290.75001666666674</c:v>
                </c:pt>
                <c:pt idx="19">
                  <c:v>305.4958666666667</c:v>
                </c:pt>
                <c:pt idx="20">
                  <c:v>320.24171666666672</c:v>
                </c:pt>
                <c:pt idx="21">
                  <c:v>334.98756666666674</c:v>
                </c:pt>
                <c:pt idx="22">
                  <c:v>349.7334166666667</c:v>
                </c:pt>
                <c:pt idx="23">
                  <c:v>364.47926666666677</c:v>
                </c:pt>
                <c:pt idx="24">
                  <c:v>379.22511666666674</c:v>
                </c:pt>
                <c:pt idx="25">
                  <c:v>393.97096666666675</c:v>
                </c:pt>
                <c:pt idx="26">
                  <c:v>408.71681666666677</c:v>
                </c:pt>
                <c:pt idx="27">
                  <c:v>423.46266666666673</c:v>
                </c:pt>
                <c:pt idx="28">
                  <c:v>438.20851666666675</c:v>
                </c:pt>
                <c:pt idx="29">
                  <c:v>452.95436666666677</c:v>
                </c:pt>
                <c:pt idx="30">
                  <c:v>467.70021666666673</c:v>
                </c:pt>
                <c:pt idx="31">
                  <c:v>482.44606666666675</c:v>
                </c:pt>
                <c:pt idx="32">
                  <c:v>497.19191666666677</c:v>
                </c:pt>
                <c:pt idx="33">
                  <c:v>511.93776666666679</c:v>
                </c:pt>
                <c:pt idx="34">
                  <c:v>526.68361666666681</c:v>
                </c:pt>
                <c:pt idx="35">
                  <c:v>541.42946666666671</c:v>
                </c:pt>
                <c:pt idx="36">
                  <c:v>556.17531666666684</c:v>
                </c:pt>
                <c:pt idx="37">
                  <c:v>570.92116666666675</c:v>
                </c:pt>
                <c:pt idx="38">
                  <c:v>585.66701666666677</c:v>
                </c:pt>
                <c:pt idx="39">
                  <c:v>600.41286666666679</c:v>
                </c:pt>
                <c:pt idx="40">
                  <c:v>615.15871666666681</c:v>
                </c:pt>
                <c:pt idx="41">
                  <c:v>629.90456666666671</c:v>
                </c:pt>
                <c:pt idx="42">
                  <c:v>644.65041666666684</c:v>
                </c:pt>
                <c:pt idx="43">
                  <c:v>659.39626666666675</c:v>
                </c:pt>
                <c:pt idx="44">
                  <c:v>674.14211666666677</c:v>
                </c:pt>
                <c:pt idx="45">
                  <c:v>688.88796666666678</c:v>
                </c:pt>
                <c:pt idx="46">
                  <c:v>703.6338166666668</c:v>
                </c:pt>
                <c:pt idx="47">
                  <c:v>718.37966666666682</c:v>
                </c:pt>
                <c:pt idx="48">
                  <c:v>733.12551666666684</c:v>
                </c:pt>
                <c:pt idx="49">
                  <c:v>747.87136666666686</c:v>
                </c:pt>
                <c:pt idx="50">
                  <c:v>762.61721666666676</c:v>
                </c:pt>
                <c:pt idx="51">
                  <c:v>777.3630666666669</c:v>
                </c:pt>
                <c:pt idx="52">
                  <c:v>792.1089166666668</c:v>
                </c:pt>
                <c:pt idx="53">
                  <c:v>806.85476666666682</c:v>
                </c:pt>
                <c:pt idx="54">
                  <c:v>821.60061666666684</c:v>
                </c:pt>
                <c:pt idx="55">
                  <c:v>836.34646666666686</c:v>
                </c:pt>
                <c:pt idx="56">
                  <c:v>851.09231666666676</c:v>
                </c:pt>
                <c:pt idx="57">
                  <c:v>865.83816666666689</c:v>
                </c:pt>
                <c:pt idx="58">
                  <c:v>880.5840166666668</c:v>
                </c:pt>
                <c:pt idx="59">
                  <c:v>895.32986666666682</c:v>
                </c:pt>
                <c:pt idx="60">
                  <c:v>910.07571666666684</c:v>
                </c:pt>
                <c:pt idx="61">
                  <c:v>924.82156666666685</c:v>
                </c:pt>
                <c:pt idx="62">
                  <c:v>939.56741666666676</c:v>
                </c:pt>
                <c:pt idx="63">
                  <c:v>954.31326666666689</c:v>
                </c:pt>
                <c:pt idx="64">
                  <c:v>969.05911666666691</c:v>
                </c:pt>
                <c:pt idx="65">
                  <c:v>983.80496666666681</c:v>
                </c:pt>
                <c:pt idx="66">
                  <c:v>998.55081666666695</c:v>
                </c:pt>
                <c:pt idx="67">
                  <c:v>1013.2966666666669</c:v>
                </c:pt>
                <c:pt idx="68">
                  <c:v>1028.0425166666669</c:v>
                </c:pt>
                <c:pt idx="69">
                  <c:v>1042.7883666666669</c:v>
                </c:pt>
                <c:pt idx="70">
                  <c:v>1057.5342166666667</c:v>
                </c:pt>
                <c:pt idx="71">
                  <c:v>1072.2800666666669</c:v>
                </c:pt>
                <c:pt idx="72">
                  <c:v>1087.0259166666669</c:v>
                </c:pt>
                <c:pt idx="73">
                  <c:v>1101.771766666667</c:v>
                </c:pt>
                <c:pt idx="74">
                  <c:v>1116.5176166666668</c:v>
                </c:pt>
                <c:pt idx="75">
                  <c:v>1131.2634666666668</c:v>
                </c:pt>
                <c:pt idx="76">
                  <c:v>1146.009316666667</c:v>
                </c:pt>
                <c:pt idx="77">
                  <c:v>1160.755166666667</c:v>
                </c:pt>
                <c:pt idx="78">
                  <c:v>1175.5010166666668</c:v>
                </c:pt>
                <c:pt idx="79">
                  <c:v>1190.2468666666668</c:v>
                </c:pt>
                <c:pt idx="80">
                  <c:v>1204.9927166666669</c:v>
                </c:pt>
                <c:pt idx="81">
                  <c:v>1219.7385666666669</c:v>
                </c:pt>
                <c:pt idx="82">
                  <c:v>1234.4844166666671</c:v>
                </c:pt>
                <c:pt idx="83">
                  <c:v>1249.2302666666669</c:v>
                </c:pt>
                <c:pt idx="84">
                  <c:v>1263.9761166666669</c:v>
                </c:pt>
                <c:pt idx="85">
                  <c:v>1278.721966666667</c:v>
                </c:pt>
                <c:pt idx="86">
                  <c:v>1293.467816666667</c:v>
                </c:pt>
                <c:pt idx="87">
                  <c:v>1308.2136666666668</c:v>
                </c:pt>
                <c:pt idx="88">
                  <c:v>1322.9595166666668</c:v>
                </c:pt>
                <c:pt idx="89">
                  <c:v>1337.705366666667</c:v>
                </c:pt>
                <c:pt idx="90">
                  <c:v>1352.4512166666671</c:v>
                </c:pt>
                <c:pt idx="91">
                  <c:v>1367.1970666666668</c:v>
                </c:pt>
                <c:pt idx="92">
                  <c:v>1381.9429166666669</c:v>
                </c:pt>
                <c:pt idx="93">
                  <c:v>1396.6887666666669</c:v>
                </c:pt>
                <c:pt idx="94">
                  <c:v>1411.4346166666669</c:v>
                </c:pt>
                <c:pt idx="95">
                  <c:v>1426.1804666666671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8-4E42-AFD8-8CE2F80664D6}"/>
            </c:ext>
          </c:extLst>
        </c:ser>
        <c:ser>
          <c:idx val="3"/>
          <c:order val="2"/>
          <c:tx>
            <c:strRef>
              <c:f>Comparison!$U$2</c:f>
              <c:strCache>
                <c:ptCount val="1"/>
                <c:pt idx="0">
                  <c:v>Ladder price: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Comparison!$U$3:$U$98</c:f>
              <c:numCache>
                <c:formatCode>_("kr."* #,##0.00_);_("kr."* \(#,##0.00\);_("kr."* "-"??_);_(@_)</c:formatCode>
                <c:ptCount val="96"/>
                <c:pt idx="0">
                  <c:v>20.421756666666667</c:v>
                </c:pt>
                <c:pt idx="1">
                  <c:v>30.264646666666668</c:v>
                </c:pt>
                <c:pt idx="2">
                  <c:v>40.107536666666668</c:v>
                </c:pt>
                <c:pt idx="3">
                  <c:v>49.950426666666672</c:v>
                </c:pt>
                <c:pt idx="4">
                  <c:v>59.793316666666669</c:v>
                </c:pt>
                <c:pt idx="5">
                  <c:v>69.636206666666681</c:v>
                </c:pt>
                <c:pt idx="6">
                  <c:v>79.479096666666663</c:v>
                </c:pt>
                <c:pt idx="7">
                  <c:v>89.321986666666675</c:v>
                </c:pt>
                <c:pt idx="8">
                  <c:v>99.164876666666686</c:v>
                </c:pt>
                <c:pt idx="9">
                  <c:v>109.00776666666667</c:v>
                </c:pt>
                <c:pt idx="10">
                  <c:v>118.85065666666668</c:v>
                </c:pt>
                <c:pt idx="11">
                  <c:v>128.69354666666669</c:v>
                </c:pt>
                <c:pt idx="12">
                  <c:v>138.53643666666667</c:v>
                </c:pt>
                <c:pt idx="13">
                  <c:v>148.37932666666666</c:v>
                </c:pt>
                <c:pt idx="14">
                  <c:v>158.2222166666667</c:v>
                </c:pt>
                <c:pt idx="15">
                  <c:v>168.06510666666668</c:v>
                </c:pt>
                <c:pt idx="16">
                  <c:v>177.90799666666666</c:v>
                </c:pt>
                <c:pt idx="17">
                  <c:v>187.7508866666667</c:v>
                </c:pt>
                <c:pt idx="18">
                  <c:v>197.59377666666668</c:v>
                </c:pt>
                <c:pt idx="19">
                  <c:v>207.43666666666667</c:v>
                </c:pt>
                <c:pt idx="20">
                  <c:v>217.27955666666671</c:v>
                </c:pt>
                <c:pt idx="21">
                  <c:v>227.12244666666669</c:v>
                </c:pt>
                <c:pt idx="22">
                  <c:v>236.96533666666667</c:v>
                </c:pt>
                <c:pt idx="23">
                  <c:v>246.80822666666671</c:v>
                </c:pt>
                <c:pt idx="24">
                  <c:v>256.65111666666667</c:v>
                </c:pt>
                <c:pt idx="25">
                  <c:v>266.49400666666668</c:v>
                </c:pt>
                <c:pt idx="26">
                  <c:v>276.33689666666669</c:v>
                </c:pt>
                <c:pt idx="27">
                  <c:v>286.17978666666664</c:v>
                </c:pt>
                <c:pt idx="28">
                  <c:v>296.02267666666671</c:v>
                </c:pt>
                <c:pt idx="29">
                  <c:v>305.86556666666672</c:v>
                </c:pt>
                <c:pt idx="30">
                  <c:v>315.70845666666673</c:v>
                </c:pt>
                <c:pt idx="31">
                  <c:v>325.55134666666669</c:v>
                </c:pt>
                <c:pt idx="32">
                  <c:v>335.3942366666667</c:v>
                </c:pt>
                <c:pt idx="33">
                  <c:v>345.23712666666665</c:v>
                </c:pt>
                <c:pt idx="34">
                  <c:v>355.08001666666667</c:v>
                </c:pt>
                <c:pt idx="35">
                  <c:v>364.92290666666673</c:v>
                </c:pt>
                <c:pt idx="36">
                  <c:v>374.76579666666669</c:v>
                </c:pt>
                <c:pt idx="37">
                  <c:v>384.6086866666667</c:v>
                </c:pt>
                <c:pt idx="38">
                  <c:v>394.45157666666671</c:v>
                </c:pt>
                <c:pt idx="39">
                  <c:v>404.29446666666666</c:v>
                </c:pt>
                <c:pt idx="40">
                  <c:v>414.13735666666668</c:v>
                </c:pt>
                <c:pt idx="41">
                  <c:v>423.98024666666674</c:v>
                </c:pt>
                <c:pt idx="42">
                  <c:v>433.8231366666667</c:v>
                </c:pt>
                <c:pt idx="43">
                  <c:v>443.66602666666671</c:v>
                </c:pt>
                <c:pt idx="44">
                  <c:v>453.50891666666672</c:v>
                </c:pt>
                <c:pt idx="45">
                  <c:v>463.35180666666668</c:v>
                </c:pt>
                <c:pt idx="46">
                  <c:v>473.19469666666669</c:v>
                </c:pt>
                <c:pt idx="47">
                  <c:v>483.03758666666675</c:v>
                </c:pt>
                <c:pt idx="48">
                  <c:v>492.88047666666671</c:v>
                </c:pt>
                <c:pt idx="49">
                  <c:v>502.72336666666672</c:v>
                </c:pt>
                <c:pt idx="50">
                  <c:v>512.56625666666673</c:v>
                </c:pt>
                <c:pt idx="51">
                  <c:v>522.40914666666674</c:v>
                </c:pt>
                <c:pt idx="52">
                  <c:v>532.25203666666675</c:v>
                </c:pt>
                <c:pt idx="53">
                  <c:v>542.09492666666665</c:v>
                </c:pt>
                <c:pt idx="54">
                  <c:v>551.93781666666678</c:v>
                </c:pt>
                <c:pt idx="55">
                  <c:v>561.78070666666667</c:v>
                </c:pt>
                <c:pt idx="56">
                  <c:v>571.62359666666669</c:v>
                </c:pt>
                <c:pt idx="57">
                  <c:v>581.46648666666681</c:v>
                </c:pt>
                <c:pt idx="58">
                  <c:v>591.30937666666671</c:v>
                </c:pt>
                <c:pt idx="59">
                  <c:v>601.15226666666672</c:v>
                </c:pt>
                <c:pt idx="60">
                  <c:v>610.99515666666673</c:v>
                </c:pt>
                <c:pt idx="61">
                  <c:v>620.83804666666674</c:v>
                </c:pt>
                <c:pt idx="62">
                  <c:v>630.68093666666664</c:v>
                </c:pt>
                <c:pt idx="63">
                  <c:v>640.52382666666676</c:v>
                </c:pt>
                <c:pt idx="64">
                  <c:v>650.36671666666678</c:v>
                </c:pt>
                <c:pt idx="65">
                  <c:v>660.20960666666667</c:v>
                </c:pt>
                <c:pt idx="66">
                  <c:v>670.0524966666668</c:v>
                </c:pt>
                <c:pt idx="67">
                  <c:v>679.8953866666667</c:v>
                </c:pt>
                <c:pt idx="68">
                  <c:v>689.73827666666671</c:v>
                </c:pt>
                <c:pt idx="69">
                  <c:v>699.58116666666672</c:v>
                </c:pt>
                <c:pt idx="70">
                  <c:v>709.42405666666673</c:v>
                </c:pt>
                <c:pt idx="71">
                  <c:v>719.26694666666674</c:v>
                </c:pt>
                <c:pt idx="72">
                  <c:v>729.10983666666675</c:v>
                </c:pt>
                <c:pt idx="73">
                  <c:v>738.95272666666676</c:v>
                </c:pt>
                <c:pt idx="74">
                  <c:v>748.79561666666666</c:v>
                </c:pt>
                <c:pt idx="75">
                  <c:v>758.63850666666679</c:v>
                </c:pt>
                <c:pt idx="76">
                  <c:v>768.4813966666668</c:v>
                </c:pt>
                <c:pt idx="77">
                  <c:v>778.32428666666669</c:v>
                </c:pt>
                <c:pt idx="78">
                  <c:v>788.16717666666682</c:v>
                </c:pt>
                <c:pt idx="79">
                  <c:v>798.01006666666672</c:v>
                </c:pt>
                <c:pt idx="80">
                  <c:v>807.85295666666673</c:v>
                </c:pt>
                <c:pt idx="81">
                  <c:v>817.69584666666674</c:v>
                </c:pt>
                <c:pt idx="82">
                  <c:v>827.53873666666675</c:v>
                </c:pt>
                <c:pt idx="83">
                  <c:v>837.38162666666676</c:v>
                </c:pt>
                <c:pt idx="84">
                  <c:v>847.22451666666677</c:v>
                </c:pt>
                <c:pt idx="85">
                  <c:v>857.06740666666678</c:v>
                </c:pt>
                <c:pt idx="86">
                  <c:v>866.91029666666668</c:v>
                </c:pt>
                <c:pt idx="87">
                  <c:v>876.75318666666681</c:v>
                </c:pt>
                <c:pt idx="88">
                  <c:v>886.5960766666667</c:v>
                </c:pt>
                <c:pt idx="89">
                  <c:v>896.43896666666672</c:v>
                </c:pt>
                <c:pt idx="90">
                  <c:v>906.28185666666684</c:v>
                </c:pt>
                <c:pt idx="91">
                  <c:v>916.12474666666674</c:v>
                </c:pt>
                <c:pt idx="92">
                  <c:v>925.96763666666675</c:v>
                </c:pt>
                <c:pt idx="93">
                  <c:v>935.81052666666676</c:v>
                </c:pt>
                <c:pt idx="94">
                  <c:v>945.65341666666677</c:v>
                </c:pt>
                <c:pt idx="95">
                  <c:v>955.49630666666678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78-4E42-AFD8-8CE2F8066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9935"/>
        <c:axId val="49527455"/>
      </c:lineChart>
      <c:catAx>
        <c:axId val="4953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7455"/>
        <c:crosses val="autoZero"/>
        <c:auto val="1"/>
        <c:lblAlgn val="ctr"/>
        <c:lblOffset val="100"/>
        <c:noMultiLvlLbl val="0"/>
      </c:catAx>
      <c:valAx>
        <c:axId val="495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\ &quot;kr.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7869</xdr:colOff>
      <xdr:row>7</xdr:row>
      <xdr:rowOff>186358</xdr:rowOff>
    </xdr:from>
    <xdr:to>
      <xdr:col>34</xdr:col>
      <xdr:colOff>188844</xdr:colOff>
      <xdr:row>22</xdr:row>
      <xdr:rowOff>72058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E7FA3-FEAB-42EE-9775-07DC151B5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7163-665C-44E1-8CAD-1344AAF6EEFE}">
  <dimension ref="B1:AG110"/>
  <sheetViews>
    <sheetView tabSelected="1" topLeftCell="T1" zoomScale="115" zoomScaleNormal="115" workbookViewId="0">
      <selection activeCell="AG26" sqref="AG26"/>
    </sheetView>
  </sheetViews>
  <sheetFormatPr defaultRowHeight="14.4" x14ac:dyDescent="0.3"/>
  <cols>
    <col min="2" max="2" width="13.5546875" bestFit="1" customWidth="1"/>
    <col min="3" max="3" width="13.5546875" customWidth="1"/>
    <col min="5" max="5" width="12" bestFit="1" customWidth="1"/>
    <col min="6" max="6" width="11.109375" bestFit="1" customWidth="1"/>
    <col min="7" max="7" width="12.44140625" bestFit="1" customWidth="1"/>
    <col min="10" max="10" width="12.88671875" bestFit="1" customWidth="1"/>
    <col min="12" max="12" width="12" bestFit="1" customWidth="1"/>
    <col min="13" max="13" width="10.88671875" bestFit="1" customWidth="1"/>
    <col min="14" max="14" width="12.88671875" bestFit="1" customWidth="1"/>
    <col min="17" max="17" width="12.88671875" bestFit="1" customWidth="1"/>
    <col min="20" max="20" width="10.6640625" bestFit="1" customWidth="1"/>
    <col min="21" max="21" width="12.88671875" bestFit="1" customWidth="1"/>
    <col min="23" max="23" width="22.5546875" bestFit="1" customWidth="1"/>
    <col min="30" max="30" width="18.44140625" bestFit="1" customWidth="1"/>
    <col min="33" max="33" width="10.5546875" bestFit="1" customWidth="1"/>
  </cols>
  <sheetData>
    <row r="1" spans="2:33" x14ac:dyDescent="0.3">
      <c r="C1" s="6" t="s">
        <v>38</v>
      </c>
      <c r="D1" s="6"/>
      <c r="E1" s="6"/>
      <c r="F1" s="6"/>
      <c r="G1" s="6"/>
      <c r="J1" s="6" t="s">
        <v>40</v>
      </c>
      <c r="K1" s="6"/>
      <c r="L1" s="6"/>
      <c r="M1" s="6"/>
      <c r="N1" s="6"/>
      <c r="Q1" s="6" t="s">
        <v>39</v>
      </c>
      <c r="R1" s="6"/>
      <c r="S1" s="6"/>
      <c r="T1" s="6"/>
      <c r="U1" s="6"/>
    </row>
    <row r="2" spans="2:33" x14ac:dyDescent="0.3">
      <c r="B2" t="s">
        <v>0</v>
      </c>
      <c r="C2" t="s">
        <v>13</v>
      </c>
      <c r="D2" t="s">
        <v>12</v>
      </c>
      <c r="E2" t="s">
        <v>11</v>
      </c>
      <c r="F2" t="s">
        <v>20</v>
      </c>
      <c r="G2" t="s">
        <v>22</v>
      </c>
      <c r="I2" t="s">
        <v>0</v>
      </c>
      <c r="J2" t="s">
        <v>13</v>
      </c>
      <c r="K2" t="s">
        <v>12</v>
      </c>
      <c r="L2" t="s">
        <v>11</v>
      </c>
      <c r="M2" t="s">
        <v>20</v>
      </c>
      <c r="N2" t="s">
        <v>23</v>
      </c>
      <c r="P2" t="s">
        <v>0</v>
      </c>
      <c r="Q2" t="s">
        <v>13</v>
      </c>
      <c r="R2" t="s">
        <v>12</v>
      </c>
      <c r="S2" t="s">
        <v>11</v>
      </c>
      <c r="T2" t="s">
        <v>20</v>
      </c>
      <c r="U2" t="s">
        <v>25</v>
      </c>
      <c r="Y2" t="s">
        <v>54</v>
      </c>
    </row>
    <row r="3" spans="2:33" x14ac:dyDescent="0.3">
      <c r="B3">
        <v>1</v>
      </c>
      <c r="C3" s="2">
        <f>B3*$X$10</f>
        <v>8.8833600000000015</v>
      </c>
      <c r="D3">
        <f>B3*$X$9</f>
        <v>3.5</v>
      </c>
      <c r="E3">
        <f>D3*$X$4</f>
        <v>5.25</v>
      </c>
      <c r="F3" s="3">
        <f>E3*$AG$8</f>
        <v>3.9670749999999995</v>
      </c>
      <c r="G3" s="2">
        <f>F3+C3</f>
        <v>12.850435000000001</v>
      </c>
      <c r="I3">
        <v>1</v>
      </c>
      <c r="J3" s="3">
        <f>I3*$X$22</f>
        <v>14.519160000000003</v>
      </c>
      <c r="K3">
        <f>I3*$X$21</f>
        <v>1.5</v>
      </c>
      <c r="L3">
        <f t="shared" ref="L3:L34" si="0">$X$23+K3*$X$16</f>
        <v>14.3</v>
      </c>
      <c r="M3" s="3">
        <f>L3*$AG$8</f>
        <v>10.805556666666666</v>
      </c>
      <c r="N3" s="3">
        <f>M3+J3</f>
        <v>25.324716666666667</v>
      </c>
      <c r="P3">
        <v>1</v>
      </c>
      <c r="Q3" s="3">
        <f>P3*$X$33</f>
        <v>9.616200000000001</v>
      </c>
      <c r="R3">
        <f>P3*$X$32</f>
        <v>1.5</v>
      </c>
      <c r="S3">
        <f>$X$34+R3*$X$27</f>
        <v>14.3</v>
      </c>
      <c r="T3" s="3">
        <f>S3*$AG$8</f>
        <v>10.805556666666666</v>
      </c>
      <c r="U3" s="3">
        <f>T3+Q3</f>
        <v>20.421756666666667</v>
      </c>
      <c r="V3" s="3"/>
      <c r="W3" t="s">
        <v>24</v>
      </c>
      <c r="AD3" t="s">
        <v>4</v>
      </c>
      <c r="AE3" t="s">
        <v>7</v>
      </c>
      <c r="AF3" t="s">
        <v>5</v>
      </c>
      <c r="AG3" t="s">
        <v>8</v>
      </c>
    </row>
    <row r="4" spans="2:33" x14ac:dyDescent="0.3">
      <c r="B4">
        <v>2</v>
      </c>
      <c r="C4" s="2">
        <f t="shared" ref="C4:C67" si="1">B4*$X$10</f>
        <v>17.766720000000003</v>
      </c>
      <c r="D4">
        <f t="shared" ref="D4:D22" si="2">B4*$X$9</f>
        <v>7</v>
      </c>
      <c r="E4">
        <f t="shared" ref="E4:E67" si="3">D4*$X$4</f>
        <v>10.5</v>
      </c>
      <c r="F4" s="3">
        <f t="shared" ref="F4:F67" si="4">E4*$AG$8</f>
        <v>7.9341499999999989</v>
      </c>
      <c r="G4" s="2">
        <f t="shared" ref="G4:G22" si="5">F4+C4</f>
        <v>25.700870000000002</v>
      </c>
      <c r="I4">
        <v>2</v>
      </c>
      <c r="J4" s="3">
        <f t="shared" ref="J4:J67" si="6">I4*$X$22</f>
        <v>29.038320000000006</v>
      </c>
      <c r="K4">
        <f t="shared" ref="K4:K22" si="7">I4*$X$21</f>
        <v>3</v>
      </c>
      <c r="L4">
        <f t="shared" si="0"/>
        <v>14.6</v>
      </c>
      <c r="M4" s="3">
        <f t="shared" ref="M4:M67" si="8">L4*$AG$8</f>
        <v>11.032246666666666</v>
      </c>
      <c r="N4" s="3">
        <f t="shared" ref="N4:N22" si="9">M4+J4</f>
        <v>40.070566666666672</v>
      </c>
      <c r="P4">
        <v>2</v>
      </c>
      <c r="Q4" s="3">
        <f t="shared" ref="Q4:Q67" si="10">P4*$X$33</f>
        <v>19.232400000000002</v>
      </c>
      <c r="R4">
        <f t="shared" ref="R4:R9" si="11">P4*$X$32</f>
        <v>3</v>
      </c>
      <c r="S4">
        <f t="shared" ref="S4:S67" si="12">$X$34+R4*$X$27</f>
        <v>14.6</v>
      </c>
      <c r="T4" s="3">
        <f t="shared" ref="T4:T67" si="13">S4*$AG$8</f>
        <v>11.032246666666666</v>
      </c>
      <c r="U4" s="3">
        <f t="shared" ref="U4:U9" si="14">T4+Q4</f>
        <v>30.264646666666668</v>
      </c>
      <c r="V4" s="3"/>
      <c r="W4" t="s">
        <v>9</v>
      </c>
      <c r="X4">
        <v>1.5</v>
      </c>
      <c r="Y4" t="s">
        <v>10</v>
      </c>
      <c r="AD4" t="s">
        <v>1</v>
      </c>
      <c r="AE4">
        <v>100</v>
      </c>
      <c r="AF4">
        <v>62.55</v>
      </c>
      <c r="AG4">
        <f>AF4/AE4</f>
        <v>0.62549999999999994</v>
      </c>
    </row>
    <row r="5" spans="2:33" x14ac:dyDescent="0.3">
      <c r="B5">
        <v>3</v>
      </c>
      <c r="C5" s="2">
        <f t="shared" si="1"/>
        <v>26.650080000000003</v>
      </c>
      <c r="D5">
        <f t="shared" si="2"/>
        <v>10.5</v>
      </c>
      <c r="E5">
        <f t="shared" si="3"/>
        <v>15.75</v>
      </c>
      <c r="F5" s="3">
        <f t="shared" si="4"/>
        <v>11.901224999999998</v>
      </c>
      <c r="G5" s="2">
        <f t="shared" si="5"/>
        <v>38.551304999999999</v>
      </c>
      <c r="I5">
        <v>3</v>
      </c>
      <c r="J5" s="3">
        <f t="shared" si="6"/>
        <v>43.557480000000012</v>
      </c>
      <c r="K5">
        <f t="shared" si="7"/>
        <v>4.5</v>
      </c>
      <c r="L5">
        <f t="shared" si="0"/>
        <v>14.9</v>
      </c>
      <c r="M5" s="3">
        <f t="shared" si="8"/>
        <v>11.258936666666665</v>
      </c>
      <c r="N5" s="3">
        <f t="shared" si="9"/>
        <v>54.816416666666676</v>
      </c>
      <c r="P5">
        <v>3</v>
      </c>
      <c r="Q5" s="3">
        <f t="shared" si="10"/>
        <v>28.848600000000005</v>
      </c>
      <c r="R5">
        <f t="shared" si="11"/>
        <v>4.5</v>
      </c>
      <c r="S5">
        <f t="shared" si="12"/>
        <v>14.9</v>
      </c>
      <c r="T5" s="3">
        <f t="shared" si="13"/>
        <v>11.258936666666665</v>
      </c>
      <c r="U5" s="3">
        <f t="shared" si="14"/>
        <v>40.107536666666668</v>
      </c>
      <c r="V5" s="3"/>
      <c r="W5" t="s">
        <v>16</v>
      </c>
      <c r="X5">
        <v>5</v>
      </c>
      <c r="AD5" t="s">
        <v>2</v>
      </c>
      <c r="AE5">
        <v>100</v>
      </c>
      <c r="AF5">
        <v>81.99</v>
      </c>
      <c r="AG5">
        <f t="shared" ref="AG5:AG6" si="15">AF5/AE5</f>
        <v>0.81989999999999996</v>
      </c>
    </row>
    <row r="6" spans="2:33" x14ac:dyDescent="0.3">
      <c r="B6">
        <v>4</v>
      </c>
      <c r="C6" s="2">
        <f t="shared" si="1"/>
        <v>35.533440000000006</v>
      </c>
      <c r="D6">
        <f t="shared" si="2"/>
        <v>14</v>
      </c>
      <c r="E6">
        <f t="shared" si="3"/>
        <v>21</v>
      </c>
      <c r="F6" s="3">
        <f t="shared" si="4"/>
        <v>15.868299999999998</v>
      </c>
      <c r="G6" s="2">
        <f t="shared" si="5"/>
        <v>51.401740000000004</v>
      </c>
      <c r="I6">
        <v>4</v>
      </c>
      <c r="J6" s="3">
        <f t="shared" si="6"/>
        <v>58.076640000000012</v>
      </c>
      <c r="K6">
        <f t="shared" si="7"/>
        <v>6</v>
      </c>
      <c r="L6">
        <f t="shared" si="0"/>
        <v>15.2</v>
      </c>
      <c r="M6" s="3">
        <f t="shared" si="8"/>
        <v>11.485626666666665</v>
      </c>
      <c r="N6" s="3">
        <f t="shared" si="9"/>
        <v>69.562266666666673</v>
      </c>
      <c r="P6">
        <v>4</v>
      </c>
      <c r="Q6" s="3">
        <f t="shared" si="10"/>
        <v>38.464800000000004</v>
      </c>
      <c r="R6">
        <f t="shared" si="11"/>
        <v>6</v>
      </c>
      <c r="S6">
        <f t="shared" si="12"/>
        <v>15.2</v>
      </c>
      <c r="T6" s="3">
        <f t="shared" si="13"/>
        <v>11.485626666666665</v>
      </c>
      <c r="U6" s="3">
        <f t="shared" si="14"/>
        <v>49.950426666666672</v>
      </c>
      <c r="V6" s="3"/>
      <c r="W6" t="s">
        <v>14</v>
      </c>
      <c r="X6">
        <f>7.44*Charlieplexing!J8</f>
        <v>12.462000000000002</v>
      </c>
      <c r="Y6" t="s">
        <v>15</v>
      </c>
      <c r="AD6" t="s">
        <v>3</v>
      </c>
      <c r="AE6">
        <v>100</v>
      </c>
      <c r="AF6">
        <v>82.15</v>
      </c>
      <c r="AG6">
        <f t="shared" si="15"/>
        <v>0.82150000000000001</v>
      </c>
    </row>
    <row r="7" spans="2:33" x14ac:dyDescent="0.3">
      <c r="B7">
        <v>5</v>
      </c>
      <c r="C7" s="2">
        <f t="shared" si="1"/>
        <v>44.416800000000009</v>
      </c>
      <c r="D7">
        <f t="shared" si="2"/>
        <v>17.5</v>
      </c>
      <c r="E7">
        <f t="shared" si="3"/>
        <v>26.25</v>
      </c>
      <c r="F7" s="3">
        <f t="shared" si="4"/>
        <v>19.835374999999999</v>
      </c>
      <c r="G7" s="2">
        <f t="shared" si="5"/>
        <v>64.252175000000008</v>
      </c>
      <c r="I7">
        <v>5</v>
      </c>
      <c r="J7" s="3">
        <f t="shared" si="6"/>
        <v>72.595800000000011</v>
      </c>
      <c r="K7">
        <f t="shared" si="7"/>
        <v>7.5</v>
      </c>
      <c r="L7">
        <f t="shared" si="0"/>
        <v>15.5</v>
      </c>
      <c r="M7" s="3">
        <f t="shared" si="8"/>
        <v>11.712316666666666</v>
      </c>
      <c r="N7" s="3">
        <f t="shared" si="9"/>
        <v>84.308116666666677</v>
      </c>
      <c r="P7">
        <v>5</v>
      </c>
      <c r="Q7" s="3">
        <f t="shared" si="10"/>
        <v>48.081000000000003</v>
      </c>
      <c r="R7">
        <f t="shared" si="11"/>
        <v>7.5</v>
      </c>
      <c r="S7">
        <f t="shared" si="12"/>
        <v>15.5</v>
      </c>
      <c r="T7" s="3">
        <f t="shared" si="13"/>
        <v>11.712316666666666</v>
      </c>
      <c r="U7" s="3">
        <f t="shared" si="14"/>
        <v>59.793316666666669</v>
      </c>
      <c r="V7" s="3"/>
      <c r="W7" t="s">
        <v>17</v>
      </c>
      <c r="X7">
        <v>2</v>
      </c>
    </row>
    <row r="8" spans="2:33" x14ac:dyDescent="0.3">
      <c r="B8">
        <v>6</v>
      </c>
      <c r="C8" s="2">
        <f t="shared" si="1"/>
        <v>53.300160000000005</v>
      </c>
      <c r="D8">
        <f t="shared" si="2"/>
        <v>21</v>
      </c>
      <c r="E8">
        <f t="shared" si="3"/>
        <v>31.5</v>
      </c>
      <c r="F8" s="3">
        <f t="shared" si="4"/>
        <v>23.802449999999997</v>
      </c>
      <c r="G8" s="2">
        <f t="shared" si="5"/>
        <v>77.102609999999999</v>
      </c>
      <c r="I8">
        <v>6</v>
      </c>
      <c r="J8" s="3">
        <f t="shared" si="6"/>
        <v>87.114960000000025</v>
      </c>
      <c r="K8">
        <f t="shared" si="7"/>
        <v>9</v>
      </c>
      <c r="L8">
        <f t="shared" si="0"/>
        <v>15.8</v>
      </c>
      <c r="M8" s="3">
        <f t="shared" si="8"/>
        <v>11.939006666666666</v>
      </c>
      <c r="N8" s="3">
        <f t="shared" si="9"/>
        <v>99.053966666666696</v>
      </c>
      <c r="P8">
        <v>6</v>
      </c>
      <c r="Q8" s="3">
        <f t="shared" si="10"/>
        <v>57.697200000000009</v>
      </c>
      <c r="R8">
        <f t="shared" si="11"/>
        <v>9</v>
      </c>
      <c r="S8">
        <f t="shared" si="12"/>
        <v>15.8</v>
      </c>
      <c r="T8" s="3">
        <f t="shared" si="13"/>
        <v>11.939006666666666</v>
      </c>
      <c r="U8" s="3">
        <f t="shared" si="14"/>
        <v>69.636206666666681</v>
      </c>
      <c r="V8" s="3"/>
      <c r="W8" t="s">
        <v>13</v>
      </c>
      <c r="X8">
        <f>7.44*Charlieplexing!D6</f>
        <v>5.3047200000000005</v>
      </c>
      <c r="Y8" t="s">
        <v>15</v>
      </c>
      <c r="AD8" t="s">
        <v>6</v>
      </c>
      <c r="AE8">
        <f>AVERAGE(AE4:AE6)</f>
        <v>100</v>
      </c>
      <c r="AF8" s="1">
        <f>AVERAGE(AF4:AF6)</f>
        <v>75.563333333333333</v>
      </c>
      <c r="AG8" s="1">
        <f>AVERAGE(AG4:AG6)</f>
        <v>0.75563333333333327</v>
      </c>
    </row>
    <row r="9" spans="2:33" x14ac:dyDescent="0.3">
      <c r="B9">
        <v>7</v>
      </c>
      <c r="C9" s="2">
        <f t="shared" si="1"/>
        <v>62.183520000000009</v>
      </c>
      <c r="D9">
        <f t="shared" si="2"/>
        <v>24.5</v>
      </c>
      <c r="E9">
        <f t="shared" si="3"/>
        <v>36.75</v>
      </c>
      <c r="F9" s="3">
        <f t="shared" si="4"/>
        <v>27.769524999999998</v>
      </c>
      <c r="G9" s="2">
        <f t="shared" si="5"/>
        <v>89.953045000000003</v>
      </c>
      <c r="I9">
        <v>7</v>
      </c>
      <c r="J9" s="3">
        <f t="shared" si="6"/>
        <v>101.63412000000002</v>
      </c>
      <c r="K9">
        <f t="shared" si="7"/>
        <v>10.5</v>
      </c>
      <c r="L9">
        <f t="shared" si="0"/>
        <v>16.100000000000001</v>
      </c>
      <c r="M9" s="3">
        <f t="shared" si="8"/>
        <v>12.165696666666667</v>
      </c>
      <c r="N9" s="3">
        <f t="shared" si="9"/>
        <v>113.79981666666669</v>
      </c>
      <c r="P9">
        <v>7</v>
      </c>
      <c r="Q9" s="3">
        <f t="shared" si="10"/>
        <v>67.313400000000001</v>
      </c>
      <c r="R9">
        <f t="shared" si="11"/>
        <v>10.5</v>
      </c>
      <c r="S9">
        <f t="shared" si="12"/>
        <v>16.100000000000001</v>
      </c>
      <c r="T9" s="3">
        <f t="shared" si="13"/>
        <v>12.165696666666667</v>
      </c>
      <c r="U9" s="3">
        <f t="shared" si="14"/>
        <v>79.479096666666663</v>
      </c>
      <c r="V9" s="3"/>
      <c r="W9" t="s">
        <v>18</v>
      </c>
      <c r="X9">
        <f>AVERAGE(X5,X7)</f>
        <v>3.5</v>
      </c>
    </row>
    <row r="10" spans="2:33" x14ac:dyDescent="0.3">
      <c r="B10">
        <v>8</v>
      </c>
      <c r="C10" s="2">
        <f t="shared" si="1"/>
        <v>71.066880000000012</v>
      </c>
      <c r="D10">
        <f t="shared" si="2"/>
        <v>28</v>
      </c>
      <c r="E10">
        <f t="shared" si="3"/>
        <v>42</v>
      </c>
      <c r="F10" s="3">
        <f t="shared" si="4"/>
        <v>31.736599999999996</v>
      </c>
      <c r="G10" s="2">
        <f t="shared" si="5"/>
        <v>102.80348000000001</v>
      </c>
      <c r="I10">
        <v>8</v>
      </c>
      <c r="J10" s="3">
        <f t="shared" si="6"/>
        <v>116.15328000000002</v>
      </c>
      <c r="K10">
        <f t="shared" si="7"/>
        <v>12</v>
      </c>
      <c r="L10">
        <f t="shared" si="0"/>
        <v>16.399999999999999</v>
      </c>
      <c r="M10" s="3">
        <f t="shared" si="8"/>
        <v>12.392386666666665</v>
      </c>
      <c r="N10" s="3">
        <f t="shared" si="9"/>
        <v>128.54566666666668</v>
      </c>
      <c r="P10">
        <v>8</v>
      </c>
      <c r="Q10" s="3">
        <f t="shared" si="10"/>
        <v>76.929600000000008</v>
      </c>
      <c r="R10">
        <f t="shared" ref="R10:R73" si="16">P10*$X$32</f>
        <v>12</v>
      </c>
      <c r="S10">
        <f t="shared" si="12"/>
        <v>16.399999999999999</v>
      </c>
      <c r="T10" s="3">
        <f t="shared" si="13"/>
        <v>12.392386666666665</v>
      </c>
      <c r="U10" s="3">
        <f t="shared" ref="U10:U73" si="17">T10+Q10</f>
        <v>89.321986666666675</v>
      </c>
      <c r="W10" t="s">
        <v>19</v>
      </c>
      <c r="X10">
        <f>AVERAGE(X6,X8)</f>
        <v>8.8833600000000015</v>
      </c>
      <c r="Y10" t="s">
        <v>15</v>
      </c>
    </row>
    <row r="11" spans="2:33" x14ac:dyDescent="0.3">
      <c r="B11">
        <v>9</v>
      </c>
      <c r="C11" s="2">
        <f t="shared" si="1"/>
        <v>79.950240000000008</v>
      </c>
      <c r="D11">
        <f t="shared" si="2"/>
        <v>31.5</v>
      </c>
      <c r="E11">
        <f t="shared" si="3"/>
        <v>47.25</v>
      </c>
      <c r="F11" s="3">
        <f t="shared" si="4"/>
        <v>35.703674999999997</v>
      </c>
      <c r="G11" s="2">
        <f t="shared" si="5"/>
        <v>115.65391500000001</v>
      </c>
      <c r="I11">
        <v>9</v>
      </c>
      <c r="J11" s="3">
        <f t="shared" si="6"/>
        <v>130.67244000000002</v>
      </c>
      <c r="K11">
        <f t="shared" si="7"/>
        <v>13.5</v>
      </c>
      <c r="L11">
        <f t="shared" si="0"/>
        <v>16.7</v>
      </c>
      <c r="M11" s="3">
        <f t="shared" si="8"/>
        <v>12.619076666666665</v>
      </c>
      <c r="N11" s="3">
        <f t="shared" si="9"/>
        <v>143.29151666666669</v>
      </c>
      <c r="P11">
        <v>9</v>
      </c>
      <c r="Q11" s="3">
        <f t="shared" si="10"/>
        <v>86.545800000000014</v>
      </c>
      <c r="R11">
        <f t="shared" si="16"/>
        <v>13.5</v>
      </c>
      <c r="S11">
        <f t="shared" si="12"/>
        <v>16.7</v>
      </c>
      <c r="T11" s="3">
        <f t="shared" si="13"/>
        <v>12.619076666666665</v>
      </c>
      <c r="U11" s="3">
        <f t="shared" si="17"/>
        <v>99.164876666666686</v>
      </c>
    </row>
    <row r="12" spans="2:33" x14ac:dyDescent="0.3">
      <c r="B12">
        <v>10</v>
      </c>
      <c r="C12" s="2">
        <f t="shared" si="1"/>
        <v>88.833600000000018</v>
      </c>
      <c r="D12">
        <f t="shared" si="2"/>
        <v>35</v>
      </c>
      <c r="E12">
        <f t="shared" si="3"/>
        <v>52.5</v>
      </c>
      <c r="F12" s="3">
        <f t="shared" si="4"/>
        <v>39.670749999999998</v>
      </c>
      <c r="G12" s="2">
        <f t="shared" si="5"/>
        <v>128.50435000000002</v>
      </c>
      <c r="I12">
        <v>10</v>
      </c>
      <c r="J12" s="3">
        <f t="shared" si="6"/>
        <v>145.19160000000002</v>
      </c>
      <c r="K12">
        <f t="shared" si="7"/>
        <v>15</v>
      </c>
      <c r="L12">
        <f t="shared" si="0"/>
        <v>17</v>
      </c>
      <c r="M12" s="3">
        <f t="shared" si="8"/>
        <v>12.845766666666666</v>
      </c>
      <c r="N12" s="3">
        <f t="shared" si="9"/>
        <v>158.03736666666668</v>
      </c>
      <c r="P12">
        <v>10</v>
      </c>
      <c r="Q12" s="3">
        <f t="shared" si="10"/>
        <v>96.162000000000006</v>
      </c>
      <c r="R12">
        <f t="shared" si="16"/>
        <v>15</v>
      </c>
      <c r="S12">
        <f t="shared" si="12"/>
        <v>17</v>
      </c>
      <c r="T12" s="3">
        <f t="shared" si="13"/>
        <v>12.845766666666666</v>
      </c>
      <c r="U12" s="3">
        <f t="shared" si="17"/>
        <v>109.00776666666667</v>
      </c>
    </row>
    <row r="13" spans="2:33" x14ac:dyDescent="0.3">
      <c r="B13">
        <v>11</v>
      </c>
      <c r="C13" s="2">
        <f t="shared" si="1"/>
        <v>97.716960000000014</v>
      </c>
      <c r="D13">
        <f t="shared" si="2"/>
        <v>38.5</v>
      </c>
      <c r="E13">
        <f t="shared" si="3"/>
        <v>57.75</v>
      </c>
      <c r="F13" s="3">
        <f t="shared" si="4"/>
        <v>43.637824999999999</v>
      </c>
      <c r="G13" s="2">
        <f t="shared" si="5"/>
        <v>141.35478500000002</v>
      </c>
      <c r="I13">
        <v>11</v>
      </c>
      <c r="J13" s="3">
        <f t="shared" si="6"/>
        <v>159.71076000000002</v>
      </c>
      <c r="K13">
        <f t="shared" si="7"/>
        <v>16.5</v>
      </c>
      <c r="L13">
        <f t="shared" si="0"/>
        <v>17.3</v>
      </c>
      <c r="M13" s="3">
        <f t="shared" si="8"/>
        <v>13.072456666666666</v>
      </c>
      <c r="N13" s="3">
        <f t="shared" si="9"/>
        <v>172.78321666666668</v>
      </c>
      <c r="P13">
        <v>11</v>
      </c>
      <c r="Q13" s="3">
        <f t="shared" si="10"/>
        <v>105.77820000000001</v>
      </c>
      <c r="R13">
        <f t="shared" si="16"/>
        <v>16.5</v>
      </c>
      <c r="S13">
        <f t="shared" si="12"/>
        <v>17.3</v>
      </c>
      <c r="T13" s="3">
        <f t="shared" si="13"/>
        <v>13.072456666666666</v>
      </c>
      <c r="U13" s="3">
        <f t="shared" si="17"/>
        <v>118.85065666666668</v>
      </c>
    </row>
    <row r="14" spans="2:33" x14ac:dyDescent="0.3">
      <c r="B14">
        <v>12</v>
      </c>
      <c r="C14" s="2">
        <f t="shared" si="1"/>
        <v>106.60032000000001</v>
      </c>
      <c r="D14">
        <f t="shared" si="2"/>
        <v>42</v>
      </c>
      <c r="E14">
        <f t="shared" si="3"/>
        <v>63</v>
      </c>
      <c r="F14" s="3">
        <f t="shared" si="4"/>
        <v>47.604899999999994</v>
      </c>
      <c r="G14" s="2">
        <f t="shared" si="5"/>
        <v>154.20522</v>
      </c>
      <c r="I14">
        <v>12</v>
      </c>
      <c r="J14" s="3">
        <f t="shared" si="6"/>
        <v>174.22992000000005</v>
      </c>
      <c r="K14">
        <f t="shared" si="7"/>
        <v>18</v>
      </c>
      <c r="L14">
        <f t="shared" si="0"/>
        <v>17.600000000000001</v>
      </c>
      <c r="M14" s="3">
        <f t="shared" si="8"/>
        <v>13.299146666666667</v>
      </c>
      <c r="N14" s="3">
        <f t="shared" si="9"/>
        <v>187.52906666666672</v>
      </c>
      <c r="P14">
        <v>12</v>
      </c>
      <c r="Q14" s="3">
        <f t="shared" si="10"/>
        <v>115.39440000000002</v>
      </c>
      <c r="R14">
        <f t="shared" si="16"/>
        <v>18</v>
      </c>
      <c r="S14">
        <f t="shared" si="12"/>
        <v>17.600000000000001</v>
      </c>
      <c r="T14" s="3">
        <f t="shared" si="13"/>
        <v>13.299146666666667</v>
      </c>
      <c r="U14" s="3">
        <f t="shared" si="17"/>
        <v>128.69354666666669</v>
      </c>
    </row>
    <row r="15" spans="2:33" x14ac:dyDescent="0.3">
      <c r="B15">
        <v>13</v>
      </c>
      <c r="C15" s="2">
        <f t="shared" si="1"/>
        <v>115.48368000000002</v>
      </c>
      <c r="D15">
        <f t="shared" si="2"/>
        <v>45.5</v>
      </c>
      <c r="E15">
        <f t="shared" si="3"/>
        <v>68.25</v>
      </c>
      <c r="F15" s="3">
        <f t="shared" si="4"/>
        <v>51.571974999999995</v>
      </c>
      <c r="G15" s="2">
        <f t="shared" si="5"/>
        <v>167.055655</v>
      </c>
      <c r="I15">
        <v>13</v>
      </c>
      <c r="J15" s="3">
        <f t="shared" si="6"/>
        <v>188.74908000000005</v>
      </c>
      <c r="K15">
        <f t="shared" si="7"/>
        <v>19.5</v>
      </c>
      <c r="L15">
        <f t="shared" si="0"/>
        <v>17.899999999999999</v>
      </c>
      <c r="M15" s="3">
        <f t="shared" si="8"/>
        <v>13.525836666666665</v>
      </c>
      <c r="N15" s="3">
        <f t="shared" si="9"/>
        <v>202.27491666666671</v>
      </c>
      <c r="P15">
        <v>13</v>
      </c>
      <c r="Q15" s="3">
        <f t="shared" si="10"/>
        <v>125.01060000000001</v>
      </c>
      <c r="R15">
        <f t="shared" si="16"/>
        <v>19.5</v>
      </c>
      <c r="S15">
        <f t="shared" si="12"/>
        <v>17.899999999999999</v>
      </c>
      <c r="T15" s="3">
        <f t="shared" si="13"/>
        <v>13.525836666666665</v>
      </c>
      <c r="U15" s="3">
        <f t="shared" si="17"/>
        <v>138.53643666666667</v>
      </c>
      <c r="W15" t="s">
        <v>41</v>
      </c>
    </row>
    <row r="16" spans="2:33" x14ac:dyDescent="0.3">
      <c r="B16">
        <v>14</v>
      </c>
      <c r="C16" s="2">
        <f t="shared" si="1"/>
        <v>124.36704000000002</v>
      </c>
      <c r="D16">
        <f t="shared" si="2"/>
        <v>49</v>
      </c>
      <c r="E16">
        <f t="shared" si="3"/>
        <v>73.5</v>
      </c>
      <c r="F16" s="3">
        <f t="shared" si="4"/>
        <v>55.539049999999996</v>
      </c>
      <c r="G16" s="2">
        <f t="shared" si="5"/>
        <v>179.90609000000001</v>
      </c>
      <c r="I16">
        <v>14</v>
      </c>
      <c r="J16" s="3">
        <f t="shared" si="6"/>
        <v>203.26824000000005</v>
      </c>
      <c r="K16">
        <f t="shared" si="7"/>
        <v>21</v>
      </c>
      <c r="L16">
        <f t="shared" si="0"/>
        <v>18.2</v>
      </c>
      <c r="M16" s="3">
        <f t="shared" si="8"/>
        <v>13.752526666666665</v>
      </c>
      <c r="N16" s="3">
        <f t="shared" si="9"/>
        <v>217.0207666666667</v>
      </c>
      <c r="P16">
        <v>14</v>
      </c>
      <c r="Q16" s="3">
        <f t="shared" si="10"/>
        <v>134.6268</v>
      </c>
      <c r="R16">
        <f t="shared" si="16"/>
        <v>21</v>
      </c>
      <c r="S16">
        <f t="shared" si="12"/>
        <v>18.2</v>
      </c>
      <c r="T16" s="3">
        <f t="shared" si="13"/>
        <v>13.752526666666665</v>
      </c>
      <c r="U16" s="3">
        <f t="shared" si="17"/>
        <v>148.37932666666666</v>
      </c>
      <c r="W16" t="s">
        <v>9</v>
      </c>
      <c r="X16" s="1">
        <v>0.2</v>
      </c>
      <c r="Y16" t="s">
        <v>10</v>
      </c>
    </row>
    <row r="17" spans="2:25" x14ac:dyDescent="0.3">
      <c r="B17">
        <v>15</v>
      </c>
      <c r="C17" s="2">
        <f t="shared" si="1"/>
        <v>133.25040000000001</v>
      </c>
      <c r="D17">
        <f t="shared" si="2"/>
        <v>52.5</v>
      </c>
      <c r="E17">
        <f t="shared" si="3"/>
        <v>78.75</v>
      </c>
      <c r="F17" s="3">
        <f t="shared" si="4"/>
        <v>59.506124999999997</v>
      </c>
      <c r="G17" s="2">
        <f t="shared" si="5"/>
        <v>192.75652500000001</v>
      </c>
      <c r="I17">
        <v>15</v>
      </c>
      <c r="J17" s="3">
        <f t="shared" si="6"/>
        <v>217.78740000000005</v>
      </c>
      <c r="K17">
        <f t="shared" si="7"/>
        <v>22.5</v>
      </c>
      <c r="L17">
        <f t="shared" si="0"/>
        <v>18.5</v>
      </c>
      <c r="M17" s="3">
        <f t="shared" si="8"/>
        <v>13.979216666666666</v>
      </c>
      <c r="N17" s="3">
        <f t="shared" si="9"/>
        <v>231.76661666666672</v>
      </c>
      <c r="P17">
        <v>15</v>
      </c>
      <c r="Q17" s="3">
        <f t="shared" si="10"/>
        <v>144.24300000000002</v>
      </c>
      <c r="R17">
        <f t="shared" si="16"/>
        <v>22.5</v>
      </c>
      <c r="S17">
        <f t="shared" si="12"/>
        <v>18.5</v>
      </c>
      <c r="T17" s="3">
        <f t="shared" si="13"/>
        <v>13.979216666666666</v>
      </c>
      <c r="U17" s="3">
        <f t="shared" si="17"/>
        <v>158.2222166666667</v>
      </c>
      <c r="W17" t="s">
        <v>16</v>
      </c>
      <c r="X17">
        <v>2</v>
      </c>
    </row>
    <row r="18" spans="2:25" x14ac:dyDescent="0.3">
      <c r="B18">
        <v>16</v>
      </c>
      <c r="C18" s="2">
        <f t="shared" si="1"/>
        <v>142.13376000000002</v>
      </c>
      <c r="D18">
        <f t="shared" si="2"/>
        <v>56</v>
      </c>
      <c r="E18">
        <f t="shared" si="3"/>
        <v>84</v>
      </c>
      <c r="F18" s="3">
        <f t="shared" si="4"/>
        <v>63.473199999999991</v>
      </c>
      <c r="G18" s="2">
        <f t="shared" si="5"/>
        <v>205.60696000000002</v>
      </c>
      <c r="I18">
        <v>16</v>
      </c>
      <c r="J18" s="3">
        <f t="shared" si="6"/>
        <v>232.30656000000005</v>
      </c>
      <c r="K18">
        <f t="shared" si="7"/>
        <v>24</v>
      </c>
      <c r="L18">
        <f t="shared" si="0"/>
        <v>18.8</v>
      </c>
      <c r="M18" s="3">
        <f t="shared" si="8"/>
        <v>14.205906666666666</v>
      </c>
      <c r="N18" s="3">
        <f t="shared" si="9"/>
        <v>246.51246666666671</v>
      </c>
      <c r="P18">
        <v>16</v>
      </c>
      <c r="Q18" s="3">
        <f t="shared" si="10"/>
        <v>153.85920000000002</v>
      </c>
      <c r="R18">
        <f t="shared" si="16"/>
        <v>24</v>
      </c>
      <c r="S18">
        <f t="shared" si="12"/>
        <v>18.8</v>
      </c>
      <c r="T18" s="3">
        <f t="shared" si="13"/>
        <v>14.205906666666666</v>
      </c>
      <c r="U18" s="3">
        <f t="shared" si="17"/>
        <v>168.06510666666668</v>
      </c>
      <c r="W18" t="s">
        <v>14</v>
      </c>
      <c r="X18">
        <f>7.44*'1-wire + neopixel'!J8</f>
        <v>19.061280000000004</v>
      </c>
      <c r="Y18" t="s">
        <v>15</v>
      </c>
    </row>
    <row r="19" spans="2:25" x14ac:dyDescent="0.3">
      <c r="B19">
        <v>17</v>
      </c>
      <c r="C19" s="2">
        <f t="shared" si="1"/>
        <v>151.01712000000003</v>
      </c>
      <c r="D19">
        <f t="shared" si="2"/>
        <v>59.5</v>
      </c>
      <c r="E19">
        <f t="shared" si="3"/>
        <v>89.25</v>
      </c>
      <c r="F19" s="3">
        <f t="shared" si="4"/>
        <v>67.440275</v>
      </c>
      <c r="G19" s="2">
        <f t="shared" si="5"/>
        <v>218.45739500000002</v>
      </c>
      <c r="I19">
        <v>17</v>
      </c>
      <c r="J19" s="3">
        <f t="shared" si="6"/>
        <v>246.82572000000005</v>
      </c>
      <c r="K19">
        <f t="shared" si="7"/>
        <v>25.5</v>
      </c>
      <c r="L19">
        <f t="shared" si="0"/>
        <v>19.100000000000001</v>
      </c>
      <c r="M19" s="3">
        <f t="shared" si="8"/>
        <v>14.432596666666667</v>
      </c>
      <c r="N19" s="3">
        <f t="shared" si="9"/>
        <v>261.2583166666667</v>
      </c>
      <c r="P19">
        <v>17</v>
      </c>
      <c r="Q19" s="3">
        <f t="shared" si="10"/>
        <v>163.47540000000001</v>
      </c>
      <c r="R19">
        <f t="shared" si="16"/>
        <v>25.5</v>
      </c>
      <c r="S19">
        <f t="shared" si="12"/>
        <v>19.100000000000001</v>
      </c>
      <c r="T19" s="3">
        <f t="shared" si="13"/>
        <v>14.432596666666667</v>
      </c>
      <c r="U19" s="3">
        <f t="shared" si="17"/>
        <v>177.90799666666666</v>
      </c>
      <c r="W19" t="s">
        <v>17</v>
      </c>
      <c r="X19">
        <v>1</v>
      </c>
    </row>
    <row r="20" spans="2:25" x14ac:dyDescent="0.3">
      <c r="B20">
        <v>18</v>
      </c>
      <c r="C20" s="2">
        <f t="shared" si="1"/>
        <v>159.90048000000002</v>
      </c>
      <c r="D20">
        <f t="shared" si="2"/>
        <v>63</v>
      </c>
      <c r="E20">
        <f t="shared" si="3"/>
        <v>94.5</v>
      </c>
      <c r="F20" s="3">
        <f t="shared" si="4"/>
        <v>71.407349999999994</v>
      </c>
      <c r="G20" s="2">
        <f t="shared" si="5"/>
        <v>231.30783000000002</v>
      </c>
      <c r="I20">
        <v>18</v>
      </c>
      <c r="J20" s="3">
        <f t="shared" si="6"/>
        <v>261.34488000000005</v>
      </c>
      <c r="K20">
        <f t="shared" si="7"/>
        <v>27</v>
      </c>
      <c r="L20">
        <f t="shared" si="0"/>
        <v>19.399999999999999</v>
      </c>
      <c r="M20" s="3">
        <f t="shared" si="8"/>
        <v>14.659286666666665</v>
      </c>
      <c r="N20" s="3">
        <f t="shared" si="9"/>
        <v>276.00416666666672</v>
      </c>
      <c r="P20">
        <v>18</v>
      </c>
      <c r="Q20" s="3">
        <f t="shared" si="10"/>
        <v>173.09160000000003</v>
      </c>
      <c r="R20">
        <f t="shared" si="16"/>
        <v>27</v>
      </c>
      <c r="S20">
        <f t="shared" si="12"/>
        <v>19.399999999999999</v>
      </c>
      <c r="T20" s="3">
        <f t="shared" si="13"/>
        <v>14.659286666666665</v>
      </c>
      <c r="U20" s="3">
        <f t="shared" si="17"/>
        <v>187.7508866666667</v>
      </c>
      <c r="W20" t="s">
        <v>13</v>
      </c>
      <c r="X20">
        <f>7.44*'1-wire + neopixel'!D6</f>
        <v>9.9770400000000024</v>
      </c>
      <c r="Y20" t="s">
        <v>15</v>
      </c>
    </row>
    <row r="21" spans="2:25" x14ac:dyDescent="0.3">
      <c r="B21">
        <v>19</v>
      </c>
      <c r="C21" s="2">
        <f t="shared" si="1"/>
        <v>168.78384000000003</v>
      </c>
      <c r="D21">
        <f t="shared" si="2"/>
        <v>66.5</v>
      </c>
      <c r="E21">
        <f t="shared" si="3"/>
        <v>99.75</v>
      </c>
      <c r="F21" s="3">
        <f t="shared" si="4"/>
        <v>75.374424999999988</v>
      </c>
      <c r="G21" s="2">
        <f t="shared" si="5"/>
        <v>244.15826500000003</v>
      </c>
      <c r="I21">
        <v>19</v>
      </c>
      <c r="J21" s="3">
        <f t="shared" si="6"/>
        <v>275.86404000000005</v>
      </c>
      <c r="K21">
        <f t="shared" si="7"/>
        <v>28.5</v>
      </c>
      <c r="L21">
        <f t="shared" si="0"/>
        <v>19.7</v>
      </c>
      <c r="M21" s="3">
        <f t="shared" si="8"/>
        <v>14.885976666666664</v>
      </c>
      <c r="N21" s="3">
        <f t="shared" si="9"/>
        <v>290.75001666666674</v>
      </c>
      <c r="P21">
        <v>19</v>
      </c>
      <c r="Q21" s="3">
        <f t="shared" si="10"/>
        <v>182.70780000000002</v>
      </c>
      <c r="R21">
        <f t="shared" si="16"/>
        <v>28.5</v>
      </c>
      <c r="S21">
        <f t="shared" si="12"/>
        <v>19.7</v>
      </c>
      <c r="T21" s="3">
        <f t="shared" si="13"/>
        <v>14.885976666666664</v>
      </c>
      <c r="U21" s="3">
        <f t="shared" si="17"/>
        <v>197.59377666666668</v>
      </c>
      <c r="W21" t="s">
        <v>18</v>
      </c>
      <c r="X21">
        <f>AVERAGE(X17,X19)</f>
        <v>1.5</v>
      </c>
    </row>
    <row r="22" spans="2:25" x14ac:dyDescent="0.3">
      <c r="B22">
        <v>20</v>
      </c>
      <c r="C22" s="2">
        <f t="shared" si="1"/>
        <v>177.66720000000004</v>
      </c>
      <c r="D22">
        <f t="shared" si="2"/>
        <v>70</v>
      </c>
      <c r="E22">
        <f t="shared" si="3"/>
        <v>105</v>
      </c>
      <c r="F22" s="3">
        <f t="shared" si="4"/>
        <v>79.341499999999996</v>
      </c>
      <c r="G22" s="2">
        <f t="shared" si="5"/>
        <v>257.00870000000003</v>
      </c>
      <c r="I22">
        <v>20</v>
      </c>
      <c r="J22" s="3">
        <f t="shared" si="6"/>
        <v>290.38320000000004</v>
      </c>
      <c r="K22">
        <f t="shared" si="7"/>
        <v>30</v>
      </c>
      <c r="L22">
        <f t="shared" si="0"/>
        <v>20</v>
      </c>
      <c r="M22" s="3">
        <f t="shared" si="8"/>
        <v>15.112666666666666</v>
      </c>
      <c r="N22" s="3">
        <f t="shared" si="9"/>
        <v>305.4958666666667</v>
      </c>
      <c r="P22">
        <v>20</v>
      </c>
      <c r="Q22" s="3">
        <f t="shared" si="10"/>
        <v>192.32400000000001</v>
      </c>
      <c r="R22">
        <f t="shared" si="16"/>
        <v>30</v>
      </c>
      <c r="S22">
        <f t="shared" si="12"/>
        <v>20</v>
      </c>
      <c r="T22" s="3">
        <f t="shared" si="13"/>
        <v>15.112666666666666</v>
      </c>
      <c r="U22" s="3">
        <f t="shared" si="17"/>
        <v>207.43666666666667</v>
      </c>
      <c r="W22" t="s">
        <v>19</v>
      </c>
      <c r="X22">
        <f>AVERAGE(X18,X20)</f>
        <v>14.519160000000003</v>
      </c>
      <c r="Y22" t="s">
        <v>15</v>
      </c>
    </row>
    <row r="23" spans="2:25" x14ac:dyDescent="0.3">
      <c r="B23">
        <v>21</v>
      </c>
      <c r="C23" s="2">
        <f t="shared" si="1"/>
        <v>186.55056000000002</v>
      </c>
      <c r="D23">
        <f t="shared" ref="D23:D86" si="18">B23*$X$9</f>
        <v>73.5</v>
      </c>
      <c r="E23">
        <f t="shared" si="3"/>
        <v>110.25</v>
      </c>
      <c r="F23" s="3">
        <f t="shared" si="4"/>
        <v>83.30857499999999</v>
      </c>
      <c r="G23" s="2">
        <f t="shared" ref="G23:G86" si="19">F23+C23</f>
        <v>269.85913500000004</v>
      </c>
      <c r="I23">
        <v>21</v>
      </c>
      <c r="J23" s="3">
        <f t="shared" si="6"/>
        <v>304.90236000000004</v>
      </c>
      <c r="K23">
        <f t="shared" ref="K23:K86" si="20">I23*$X$21</f>
        <v>31.5</v>
      </c>
      <c r="L23">
        <f t="shared" si="0"/>
        <v>20.3</v>
      </c>
      <c r="M23" s="3">
        <f t="shared" si="8"/>
        <v>15.339356666666665</v>
      </c>
      <c r="N23" s="3">
        <f t="shared" ref="N23:N86" si="21">M23+J23</f>
        <v>320.24171666666672</v>
      </c>
      <c r="P23">
        <v>21</v>
      </c>
      <c r="Q23" s="3">
        <f t="shared" si="10"/>
        <v>201.94020000000003</v>
      </c>
      <c r="R23">
        <f t="shared" si="16"/>
        <v>31.5</v>
      </c>
      <c r="S23">
        <f t="shared" si="12"/>
        <v>20.3</v>
      </c>
      <c r="T23" s="3">
        <f t="shared" si="13"/>
        <v>15.339356666666665</v>
      </c>
      <c r="U23" s="3">
        <f t="shared" si="17"/>
        <v>217.27955666666671</v>
      </c>
      <c r="W23" t="s">
        <v>21</v>
      </c>
      <c r="X23">
        <v>14</v>
      </c>
      <c r="Y23" t="s">
        <v>26</v>
      </c>
    </row>
    <row r="24" spans="2:25" x14ac:dyDescent="0.3">
      <c r="B24">
        <v>22</v>
      </c>
      <c r="C24" s="2">
        <f t="shared" si="1"/>
        <v>195.43392000000003</v>
      </c>
      <c r="D24">
        <f t="shared" si="18"/>
        <v>77</v>
      </c>
      <c r="E24">
        <f t="shared" si="3"/>
        <v>115.5</v>
      </c>
      <c r="F24" s="3">
        <f t="shared" si="4"/>
        <v>87.275649999999999</v>
      </c>
      <c r="G24" s="2">
        <f t="shared" si="19"/>
        <v>282.70957000000004</v>
      </c>
      <c r="I24">
        <v>22</v>
      </c>
      <c r="J24" s="3">
        <f t="shared" si="6"/>
        <v>319.42152000000004</v>
      </c>
      <c r="K24">
        <f t="shared" si="20"/>
        <v>33</v>
      </c>
      <c r="L24">
        <f t="shared" si="0"/>
        <v>20.6</v>
      </c>
      <c r="M24" s="3">
        <f t="shared" si="8"/>
        <v>15.566046666666667</v>
      </c>
      <c r="N24" s="3">
        <f t="shared" si="21"/>
        <v>334.98756666666674</v>
      </c>
      <c r="P24">
        <v>22</v>
      </c>
      <c r="Q24" s="3">
        <f t="shared" si="10"/>
        <v>211.55640000000002</v>
      </c>
      <c r="R24">
        <f t="shared" si="16"/>
        <v>33</v>
      </c>
      <c r="S24">
        <f t="shared" si="12"/>
        <v>20.6</v>
      </c>
      <c r="T24" s="3">
        <f t="shared" si="13"/>
        <v>15.566046666666667</v>
      </c>
      <c r="U24" s="3">
        <f t="shared" si="17"/>
        <v>227.12244666666669</v>
      </c>
    </row>
    <row r="25" spans="2:25" x14ac:dyDescent="0.3">
      <c r="B25">
        <v>23</v>
      </c>
      <c r="C25" s="2">
        <f t="shared" si="1"/>
        <v>204.31728000000004</v>
      </c>
      <c r="D25">
        <f t="shared" si="18"/>
        <v>80.5</v>
      </c>
      <c r="E25">
        <f t="shared" si="3"/>
        <v>120.75</v>
      </c>
      <c r="F25" s="3">
        <f t="shared" si="4"/>
        <v>91.242724999999993</v>
      </c>
      <c r="G25" s="2">
        <f t="shared" si="19"/>
        <v>295.56000500000005</v>
      </c>
      <c r="I25">
        <v>23</v>
      </c>
      <c r="J25" s="3">
        <f t="shared" si="6"/>
        <v>333.94068000000004</v>
      </c>
      <c r="K25">
        <f t="shared" si="20"/>
        <v>34.5</v>
      </c>
      <c r="L25">
        <f t="shared" si="0"/>
        <v>20.9</v>
      </c>
      <c r="M25" s="3">
        <f t="shared" si="8"/>
        <v>15.792736666666665</v>
      </c>
      <c r="N25" s="3">
        <f t="shared" si="21"/>
        <v>349.7334166666667</v>
      </c>
      <c r="P25">
        <v>23</v>
      </c>
      <c r="Q25" s="3">
        <f t="shared" si="10"/>
        <v>221.17260000000002</v>
      </c>
      <c r="R25">
        <f t="shared" si="16"/>
        <v>34.5</v>
      </c>
      <c r="S25">
        <f t="shared" si="12"/>
        <v>20.9</v>
      </c>
      <c r="T25" s="3">
        <f t="shared" si="13"/>
        <v>15.792736666666665</v>
      </c>
      <c r="U25" s="3">
        <f t="shared" si="17"/>
        <v>236.96533666666667</v>
      </c>
    </row>
    <row r="26" spans="2:25" x14ac:dyDescent="0.3">
      <c r="B26">
        <v>24</v>
      </c>
      <c r="C26" s="2">
        <f t="shared" si="1"/>
        <v>213.20064000000002</v>
      </c>
      <c r="D26">
        <f t="shared" si="18"/>
        <v>84</v>
      </c>
      <c r="E26">
        <f t="shared" si="3"/>
        <v>126</v>
      </c>
      <c r="F26" s="3">
        <f t="shared" si="4"/>
        <v>95.209799999999987</v>
      </c>
      <c r="G26" s="2">
        <f t="shared" si="19"/>
        <v>308.41043999999999</v>
      </c>
      <c r="I26">
        <v>24</v>
      </c>
      <c r="J26" s="3">
        <f t="shared" si="6"/>
        <v>348.4598400000001</v>
      </c>
      <c r="K26">
        <f t="shared" si="20"/>
        <v>36</v>
      </c>
      <c r="L26">
        <f t="shared" si="0"/>
        <v>21.2</v>
      </c>
      <c r="M26" s="3">
        <f t="shared" si="8"/>
        <v>16.019426666666664</v>
      </c>
      <c r="N26" s="3">
        <f t="shared" si="21"/>
        <v>364.47926666666677</v>
      </c>
      <c r="P26">
        <v>24</v>
      </c>
      <c r="Q26" s="3">
        <f t="shared" si="10"/>
        <v>230.78880000000004</v>
      </c>
      <c r="R26">
        <f t="shared" si="16"/>
        <v>36</v>
      </c>
      <c r="S26">
        <f t="shared" si="12"/>
        <v>21.2</v>
      </c>
      <c r="T26" s="3">
        <f t="shared" si="13"/>
        <v>16.019426666666664</v>
      </c>
      <c r="U26" s="3">
        <f t="shared" si="17"/>
        <v>246.80822666666671</v>
      </c>
      <c r="W26" t="s">
        <v>42</v>
      </c>
    </row>
    <row r="27" spans="2:25" x14ac:dyDescent="0.3">
      <c r="B27">
        <v>25</v>
      </c>
      <c r="C27" s="2">
        <f t="shared" si="1"/>
        <v>222.08400000000003</v>
      </c>
      <c r="D27">
        <f t="shared" si="18"/>
        <v>87.5</v>
      </c>
      <c r="E27">
        <f t="shared" si="3"/>
        <v>131.25</v>
      </c>
      <c r="F27" s="3">
        <f t="shared" si="4"/>
        <v>99.176874999999995</v>
      </c>
      <c r="G27" s="2">
        <f t="shared" si="19"/>
        <v>321.26087500000006</v>
      </c>
      <c r="I27">
        <v>25</v>
      </c>
      <c r="J27" s="3">
        <f t="shared" si="6"/>
        <v>362.9790000000001</v>
      </c>
      <c r="K27">
        <f t="shared" si="20"/>
        <v>37.5</v>
      </c>
      <c r="L27">
        <f t="shared" si="0"/>
        <v>21.5</v>
      </c>
      <c r="M27" s="3">
        <f t="shared" si="8"/>
        <v>16.246116666666666</v>
      </c>
      <c r="N27" s="3">
        <f t="shared" si="21"/>
        <v>379.22511666666674</v>
      </c>
      <c r="P27">
        <v>25</v>
      </c>
      <c r="Q27" s="3">
        <f t="shared" si="10"/>
        <v>240.40500000000003</v>
      </c>
      <c r="R27">
        <f t="shared" si="16"/>
        <v>37.5</v>
      </c>
      <c r="S27">
        <f t="shared" si="12"/>
        <v>21.5</v>
      </c>
      <c r="T27" s="3">
        <f t="shared" si="13"/>
        <v>16.246116666666666</v>
      </c>
      <c r="U27" s="3">
        <f t="shared" si="17"/>
        <v>256.65111666666667</v>
      </c>
      <c r="W27" t="s">
        <v>9</v>
      </c>
      <c r="X27" s="1">
        <v>0.2</v>
      </c>
      <c r="Y27" t="s">
        <v>10</v>
      </c>
    </row>
    <row r="28" spans="2:25" x14ac:dyDescent="0.3">
      <c r="B28">
        <v>26</v>
      </c>
      <c r="C28" s="2">
        <f t="shared" si="1"/>
        <v>230.96736000000004</v>
      </c>
      <c r="D28">
        <f t="shared" si="18"/>
        <v>91</v>
      </c>
      <c r="E28">
        <f t="shared" si="3"/>
        <v>136.5</v>
      </c>
      <c r="F28" s="3">
        <f t="shared" si="4"/>
        <v>103.14394999999999</v>
      </c>
      <c r="G28" s="2">
        <f t="shared" si="19"/>
        <v>334.11131</v>
      </c>
      <c r="I28">
        <v>26</v>
      </c>
      <c r="J28" s="3">
        <f t="shared" si="6"/>
        <v>377.4981600000001</v>
      </c>
      <c r="K28">
        <f t="shared" si="20"/>
        <v>39</v>
      </c>
      <c r="L28">
        <f t="shared" si="0"/>
        <v>21.8</v>
      </c>
      <c r="M28" s="3">
        <f t="shared" si="8"/>
        <v>16.472806666666667</v>
      </c>
      <c r="N28" s="3">
        <f t="shared" si="21"/>
        <v>393.97096666666675</v>
      </c>
      <c r="P28">
        <v>26</v>
      </c>
      <c r="Q28" s="3">
        <f t="shared" si="10"/>
        <v>250.02120000000002</v>
      </c>
      <c r="R28">
        <f t="shared" si="16"/>
        <v>39</v>
      </c>
      <c r="S28">
        <f t="shared" si="12"/>
        <v>21.8</v>
      </c>
      <c r="T28" s="3">
        <f t="shared" si="13"/>
        <v>16.472806666666667</v>
      </c>
      <c r="U28" s="3">
        <f t="shared" si="17"/>
        <v>266.49400666666668</v>
      </c>
      <c r="W28" t="s">
        <v>16</v>
      </c>
      <c r="X28">
        <v>2</v>
      </c>
    </row>
    <row r="29" spans="2:25" x14ac:dyDescent="0.3">
      <c r="B29">
        <v>27</v>
      </c>
      <c r="C29" s="2">
        <f t="shared" si="1"/>
        <v>239.85072000000005</v>
      </c>
      <c r="D29">
        <f t="shared" si="18"/>
        <v>94.5</v>
      </c>
      <c r="E29">
        <f t="shared" si="3"/>
        <v>141.75</v>
      </c>
      <c r="F29" s="3">
        <f t="shared" si="4"/>
        <v>107.11102499999998</v>
      </c>
      <c r="G29" s="2">
        <f t="shared" si="19"/>
        <v>346.96174500000006</v>
      </c>
      <c r="I29">
        <v>27</v>
      </c>
      <c r="J29" s="3">
        <f t="shared" si="6"/>
        <v>392.0173200000001</v>
      </c>
      <c r="K29">
        <f t="shared" si="20"/>
        <v>40.5</v>
      </c>
      <c r="L29">
        <f t="shared" si="0"/>
        <v>22.1</v>
      </c>
      <c r="M29" s="3">
        <f t="shared" si="8"/>
        <v>16.699496666666665</v>
      </c>
      <c r="N29" s="3">
        <f t="shared" si="21"/>
        <v>408.71681666666677</v>
      </c>
      <c r="P29">
        <v>27</v>
      </c>
      <c r="Q29" s="3">
        <f t="shared" si="10"/>
        <v>259.63740000000001</v>
      </c>
      <c r="R29">
        <f t="shared" si="16"/>
        <v>40.5</v>
      </c>
      <c r="S29">
        <f t="shared" si="12"/>
        <v>22.1</v>
      </c>
      <c r="T29" s="3">
        <f t="shared" si="13"/>
        <v>16.699496666666665</v>
      </c>
      <c r="U29" s="3">
        <f t="shared" si="17"/>
        <v>276.33689666666669</v>
      </c>
      <c r="W29" t="s">
        <v>14</v>
      </c>
      <c r="X29">
        <f>7.44*'Resistor ladder + neopixel'!J8</f>
        <v>14.158320000000002</v>
      </c>
      <c r="Y29" t="s">
        <v>15</v>
      </c>
    </row>
    <row r="30" spans="2:25" x14ac:dyDescent="0.3">
      <c r="B30">
        <v>28</v>
      </c>
      <c r="C30" s="2">
        <f t="shared" si="1"/>
        <v>248.73408000000003</v>
      </c>
      <c r="D30">
        <f t="shared" si="18"/>
        <v>98</v>
      </c>
      <c r="E30">
        <f t="shared" si="3"/>
        <v>147</v>
      </c>
      <c r="F30" s="3">
        <f t="shared" si="4"/>
        <v>111.07809999999999</v>
      </c>
      <c r="G30" s="2">
        <f t="shared" si="19"/>
        <v>359.81218000000001</v>
      </c>
      <c r="I30">
        <v>28</v>
      </c>
      <c r="J30" s="3">
        <f t="shared" si="6"/>
        <v>406.5364800000001</v>
      </c>
      <c r="K30">
        <f t="shared" si="20"/>
        <v>42</v>
      </c>
      <c r="L30">
        <f t="shared" si="0"/>
        <v>22.4</v>
      </c>
      <c r="M30" s="3">
        <f t="shared" si="8"/>
        <v>16.926186666666663</v>
      </c>
      <c r="N30" s="3">
        <f t="shared" si="21"/>
        <v>423.46266666666673</v>
      </c>
      <c r="P30">
        <v>28</v>
      </c>
      <c r="Q30" s="3">
        <f t="shared" si="10"/>
        <v>269.25360000000001</v>
      </c>
      <c r="R30">
        <f t="shared" si="16"/>
        <v>42</v>
      </c>
      <c r="S30">
        <f t="shared" si="12"/>
        <v>22.4</v>
      </c>
      <c r="T30" s="3">
        <f t="shared" si="13"/>
        <v>16.926186666666663</v>
      </c>
      <c r="U30" s="3">
        <f t="shared" si="17"/>
        <v>286.17978666666664</v>
      </c>
      <c r="W30" t="s">
        <v>17</v>
      </c>
      <c r="X30">
        <v>1</v>
      </c>
    </row>
    <row r="31" spans="2:25" x14ac:dyDescent="0.3">
      <c r="B31">
        <v>29</v>
      </c>
      <c r="C31" s="2">
        <f t="shared" si="1"/>
        <v>257.61744000000004</v>
      </c>
      <c r="D31">
        <f t="shared" si="18"/>
        <v>101.5</v>
      </c>
      <c r="E31">
        <f t="shared" si="3"/>
        <v>152.25</v>
      </c>
      <c r="F31" s="3">
        <f t="shared" si="4"/>
        <v>115.04517499999999</v>
      </c>
      <c r="G31" s="2">
        <f t="shared" si="19"/>
        <v>372.66261500000002</v>
      </c>
      <c r="I31">
        <v>29</v>
      </c>
      <c r="J31" s="3">
        <f t="shared" si="6"/>
        <v>421.0556400000001</v>
      </c>
      <c r="K31">
        <f t="shared" si="20"/>
        <v>43.5</v>
      </c>
      <c r="L31">
        <f t="shared" si="0"/>
        <v>22.700000000000003</v>
      </c>
      <c r="M31" s="3">
        <f t="shared" si="8"/>
        <v>17.152876666666668</v>
      </c>
      <c r="N31" s="3">
        <f t="shared" si="21"/>
        <v>438.20851666666675</v>
      </c>
      <c r="P31">
        <v>29</v>
      </c>
      <c r="Q31" s="3">
        <f t="shared" si="10"/>
        <v>278.86980000000005</v>
      </c>
      <c r="R31">
        <f t="shared" si="16"/>
        <v>43.5</v>
      </c>
      <c r="S31">
        <f t="shared" si="12"/>
        <v>22.700000000000003</v>
      </c>
      <c r="T31" s="3">
        <f t="shared" si="13"/>
        <v>17.152876666666668</v>
      </c>
      <c r="U31" s="3">
        <f t="shared" si="17"/>
        <v>296.02267666666671</v>
      </c>
      <c r="W31" t="s">
        <v>13</v>
      </c>
      <c r="X31">
        <f>7.44*'Resistor ladder + neopixel'!D6</f>
        <v>5.0740800000000004</v>
      </c>
      <c r="Y31" t="s">
        <v>15</v>
      </c>
    </row>
    <row r="32" spans="2:25" x14ac:dyDescent="0.3">
      <c r="B32">
        <v>30</v>
      </c>
      <c r="C32" s="2">
        <f t="shared" si="1"/>
        <v>266.50080000000003</v>
      </c>
      <c r="D32">
        <f t="shared" si="18"/>
        <v>105</v>
      </c>
      <c r="E32">
        <f t="shared" si="3"/>
        <v>157.5</v>
      </c>
      <c r="F32" s="3">
        <f t="shared" si="4"/>
        <v>119.01224999999999</v>
      </c>
      <c r="G32" s="2">
        <f t="shared" si="19"/>
        <v>385.51305000000002</v>
      </c>
      <c r="I32">
        <v>30</v>
      </c>
      <c r="J32" s="3">
        <f t="shared" si="6"/>
        <v>435.5748000000001</v>
      </c>
      <c r="K32">
        <f t="shared" si="20"/>
        <v>45</v>
      </c>
      <c r="L32">
        <f t="shared" si="0"/>
        <v>23</v>
      </c>
      <c r="M32" s="3">
        <f t="shared" si="8"/>
        <v>17.379566666666665</v>
      </c>
      <c r="N32" s="3">
        <f t="shared" si="21"/>
        <v>452.95436666666677</v>
      </c>
      <c r="P32">
        <v>30</v>
      </c>
      <c r="Q32" s="3">
        <f t="shared" si="10"/>
        <v>288.48600000000005</v>
      </c>
      <c r="R32">
        <f t="shared" si="16"/>
        <v>45</v>
      </c>
      <c r="S32">
        <f t="shared" si="12"/>
        <v>23</v>
      </c>
      <c r="T32" s="3">
        <f t="shared" si="13"/>
        <v>17.379566666666665</v>
      </c>
      <c r="U32" s="3">
        <f t="shared" si="17"/>
        <v>305.86556666666672</v>
      </c>
      <c r="W32" t="s">
        <v>18</v>
      </c>
      <c r="X32">
        <f>AVERAGE(X28,X30)</f>
        <v>1.5</v>
      </c>
    </row>
    <row r="33" spans="2:25" x14ac:dyDescent="0.3">
      <c r="B33">
        <v>31</v>
      </c>
      <c r="C33" s="2">
        <f t="shared" si="1"/>
        <v>275.38416000000007</v>
      </c>
      <c r="D33">
        <f t="shared" si="18"/>
        <v>108.5</v>
      </c>
      <c r="E33">
        <f t="shared" si="3"/>
        <v>162.75</v>
      </c>
      <c r="F33" s="3">
        <f t="shared" si="4"/>
        <v>122.97932499999999</v>
      </c>
      <c r="G33" s="2">
        <f t="shared" si="19"/>
        <v>398.36348500000008</v>
      </c>
      <c r="I33">
        <v>31</v>
      </c>
      <c r="J33" s="3">
        <f t="shared" si="6"/>
        <v>450.0939600000001</v>
      </c>
      <c r="K33">
        <f t="shared" si="20"/>
        <v>46.5</v>
      </c>
      <c r="L33">
        <f t="shared" si="0"/>
        <v>23.3</v>
      </c>
      <c r="M33" s="3">
        <f t="shared" si="8"/>
        <v>17.606256666666667</v>
      </c>
      <c r="N33" s="3">
        <f t="shared" si="21"/>
        <v>467.70021666666673</v>
      </c>
      <c r="P33">
        <v>31</v>
      </c>
      <c r="Q33" s="3">
        <f t="shared" si="10"/>
        <v>298.10220000000004</v>
      </c>
      <c r="R33">
        <f t="shared" si="16"/>
        <v>46.5</v>
      </c>
      <c r="S33">
        <f t="shared" si="12"/>
        <v>23.3</v>
      </c>
      <c r="T33" s="3">
        <f t="shared" si="13"/>
        <v>17.606256666666667</v>
      </c>
      <c r="U33" s="3">
        <f t="shared" si="17"/>
        <v>315.70845666666673</v>
      </c>
      <c r="W33" t="s">
        <v>19</v>
      </c>
      <c r="X33">
        <f>AVERAGE(X29,X31)</f>
        <v>9.616200000000001</v>
      </c>
      <c r="Y33" t="s">
        <v>15</v>
      </c>
    </row>
    <row r="34" spans="2:25" x14ac:dyDescent="0.3">
      <c r="B34">
        <v>32</v>
      </c>
      <c r="C34" s="2">
        <f t="shared" si="1"/>
        <v>284.26752000000005</v>
      </c>
      <c r="D34">
        <f t="shared" si="18"/>
        <v>112</v>
      </c>
      <c r="E34">
        <f t="shared" si="3"/>
        <v>168</v>
      </c>
      <c r="F34" s="3">
        <f t="shared" si="4"/>
        <v>126.94639999999998</v>
      </c>
      <c r="G34" s="2">
        <f t="shared" si="19"/>
        <v>411.21392000000003</v>
      </c>
      <c r="I34">
        <v>32</v>
      </c>
      <c r="J34" s="3">
        <f t="shared" si="6"/>
        <v>464.61312000000009</v>
      </c>
      <c r="K34">
        <f t="shared" si="20"/>
        <v>48</v>
      </c>
      <c r="L34">
        <f t="shared" si="0"/>
        <v>23.6</v>
      </c>
      <c r="M34" s="3">
        <f t="shared" si="8"/>
        <v>17.832946666666665</v>
      </c>
      <c r="N34" s="3">
        <f t="shared" si="21"/>
        <v>482.44606666666675</v>
      </c>
      <c r="P34">
        <v>32</v>
      </c>
      <c r="Q34" s="3">
        <f t="shared" si="10"/>
        <v>307.71840000000003</v>
      </c>
      <c r="R34">
        <f t="shared" si="16"/>
        <v>48</v>
      </c>
      <c r="S34">
        <f t="shared" si="12"/>
        <v>23.6</v>
      </c>
      <c r="T34" s="3">
        <f t="shared" si="13"/>
        <v>17.832946666666665</v>
      </c>
      <c r="U34" s="3">
        <f t="shared" si="17"/>
        <v>325.55134666666669</v>
      </c>
      <c r="W34" t="s">
        <v>21</v>
      </c>
      <c r="X34">
        <v>14</v>
      </c>
      <c r="Y34" t="s">
        <v>26</v>
      </c>
    </row>
    <row r="35" spans="2:25" x14ac:dyDescent="0.3">
      <c r="B35">
        <v>33</v>
      </c>
      <c r="C35" s="2">
        <f t="shared" si="1"/>
        <v>293.15088000000003</v>
      </c>
      <c r="D35">
        <f t="shared" si="18"/>
        <v>115.5</v>
      </c>
      <c r="E35">
        <f t="shared" si="3"/>
        <v>173.25</v>
      </c>
      <c r="F35" s="3">
        <f t="shared" si="4"/>
        <v>130.91347499999998</v>
      </c>
      <c r="G35" s="2">
        <f t="shared" si="19"/>
        <v>424.06435499999998</v>
      </c>
      <c r="I35">
        <v>33</v>
      </c>
      <c r="J35" s="3">
        <f t="shared" si="6"/>
        <v>479.13228000000009</v>
      </c>
      <c r="K35">
        <f t="shared" si="20"/>
        <v>49.5</v>
      </c>
      <c r="L35">
        <f t="shared" ref="L35:L66" si="22">$X$23+K35*$X$16</f>
        <v>23.9</v>
      </c>
      <c r="M35" s="3">
        <f t="shared" si="8"/>
        <v>18.059636666666663</v>
      </c>
      <c r="N35" s="3">
        <f t="shared" si="21"/>
        <v>497.19191666666677</v>
      </c>
      <c r="P35">
        <v>33</v>
      </c>
      <c r="Q35" s="3">
        <f t="shared" si="10"/>
        <v>317.33460000000002</v>
      </c>
      <c r="R35">
        <f t="shared" si="16"/>
        <v>49.5</v>
      </c>
      <c r="S35">
        <f t="shared" si="12"/>
        <v>23.9</v>
      </c>
      <c r="T35" s="3">
        <f t="shared" si="13"/>
        <v>18.059636666666663</v>
      </c>
      <c r="U35" s="3">
        <f t="shared" si="17"/>
        <v>335.3942366666667</v>
      </c>
    </row>
    <row r="36" spans="2:25" x14ac:dyDescent="0.3">
      <c r="B36">
        <v>34</v>
      </c>
      <c r="C36" s="2">
        <f t="shared" si="1"/>
        <v>302.03424000000007</v>
      </c>
      <c r="D36">
        <f t="shared" si="18"/>
        <v>119</v>
      </c>
      <c r="E36">
        <f t="shared" si="3"/>
        <v>178.5</v>
      </c>
      <c r="F36" s="3">
        <f t="shared" si="4"/>
        <v>134.88055</v>
      </c>
      <c r="G36" s="2">
        <f t="shared" si="19"/>
        <v>436.91479000000004</v>
      </c>
      <c r="I36">
        <v>34</v>
      </c>
      <c r="J36" s="3">
        <f t="shared" si="6"/>
        <v>493.65144000000009</v>
      </c>
      <c r="K36">
        <f t="shared" si="20"/>
        <v>51</v>
      </c>
      <c r="L36">
        <f t="shared" si="22"/>
        <v>24.200000000000003</v>
      </c>
      <c r="M36" s="3">
        <f t="shared" si="8"/>
        <v>18.286326666666668</v>
      </c>
      <c r="N36" s="3">
        <f t="shared" si="21"/>
        <v>511.93776666666679</v>
      </c>
      <c r="P36">
        <v>34</v>
      </c>
      <c r="Q36" s="3">
        <f t="shared" si="10"/>
        <v>326.95080000000002</v>
      </c>
      <c r="R36">
        <f t="shared" si="16"/>
        <v>51</v>
      </c>
      <c r="S36">
        <f t="shared" si="12"/>
        <v>24.200000000000003</v>
      </c>
      <c r="T36" s="3">
        <f t="shared" si="13"/>
        <v>18.286326666666668</v>
      </c>
      <c r="U36" s="3">
        <f t="shared" si="17"/>
        <v>345.23712666666665</v>
      </c>
    </row>
    <row r="37" spans="2:25" x14ac:dyDescent="0.3">
      <c r="B37">
        <v>35</v>
      </c>
      <c r="C37" s="2">
        <f t="shared" si="1"/>
        <v>310.91760000000005</v>
      </c>
      <c r="D37">
        <f t="shared" si="18"/>
        <v>122.5</v>
      </c>
      <c r="E37">
        <f t="shared" si="3"/>
        <v>183.75</v>
      </c>
      <c r="F37" s="3">
        <f t="shared" si="4"/>
        <v>138.84762499999999</v>
      </c>
      <c r="G37" s="2">
        <f t="shared" si="19"/>
        <v>449.76522500000004</v>
      </c>
      <c r="I37">
        <v>35</v>
      </c>
      <c r="J37" s="3">
        <f t="shared" si="6"/>
        <v>508.17060000000009</v>
      </c>
      <c r="K37">
        <f t="shared" si="20"/>
        <v>52.5</v>
      </c>
      <c r="L37">
        <f t="shared" si="22"/>
        <v>24.5</v>
      </c>
      <c r="M37" s="3">
        <f t="shared" si="8"/>
        <v>18.513016666666665</v>
      </c>
      <c r="N37" s="3">
        <f t="shared" si="21"/>
        <v>526.68361666666681</v>
      </c>
      <c r="P37">
        <v>35</v>
      </c>
      <c r="Q37" s="3">
        <f t="shared" si="10"/>
        <v>336.56700000000001</v>
      </c>
      <c r="R37">
        <f t="shared" si="16"/>
        <v>52.5</v>
      </c>
      <c r="S37">
        <f t="shared" si="12"/>
        <v>24.5</v>
      </c>
      <c r="T37" s="3">
        <f t="shared" si="13"/>
        <v>18.513016666666665</v>
      </c>
      <c r="U37" s="3">
        <f t="shared" si="17"/>
        <v>355.08001666666667</v>
      </c>
    </row>
    <row r="38" spans="2:25" x14ac:dyDescent="0.3">
      <c r="B38">
        <v>36</v>
      </c>
      <c r="C38" s="2">
        <f t="shared" si="1"/>
        <v>319.80096000000003</v>
      </c>
      <c r="D38">
        <f t="shared" si="18"/>
        <v>126</v>
      </c>
      <c r="E38">
        <f t="shared" si="3"/>
        <v>189</v>
      </c>
      <c r="F38" s="3">
        <f t="shared" si="4"/>
        <v>142.81469999999999</v>
      </c>
      <c r="G38" s="2">
        <f t="shared" si="19"/>
        <v>462.61566000000005</v>
      </c>
      <c r="I38">
        <v>36</v>
      </c>
      <c r="J38" s="3">
        <f t="shared" si="6"/>
        <v>522.68976000000009</v>
      </c>
      <c r="K38">
        <f t="shared" si="20"/>
        <v>54</v>
      </c>
      <c r="L38">
        <f t="shared" si="22"/>
        <v>24.8</v>
      </c>
      <c r="M38" s="3">
        <f t="shared" si="8"/>
        <v>18.739706666666667</v>
      </c>
      <c r="N38" s="3">
        <f t="shared" si="21"/>
        <v>541.42946666666671</v>
      </c>
      <c r="P38">
        <v>36</v>
      </c>
      <c r="Q38" s="3">
        <f t="shared" si="10"/>
        <v>346.18320000000006</v>
      </c>
      <c r="R38">
        <f t="shared" si="16"/>
        <v>54</v>
      </c>
      <c r="S38">
        <f t="shared" si="12"/>
        <v>24.8</v>
      </c>
      <c r="T38" s="3">
        <f t="shared" si="13"/>
        <v>18.739706666666667</v>
      </c>
      <c r="U38" s="3">
        <f t="shared" si="17"/>
        <v>364.92290666666673</v>
      </c>
    </row>
    <row r="39" spans="2:25" x14ac:dyDescent="0.3">
      <c r="B39">
        <v>37</v>
      </c>
      <c r="C39" s="2">
        <f t="shared" si="1"/>
        <v>328.68432000000007</v>
      </c>
      <c r="D39">
        <f t="shared" si="18"/>
        <v>129.5</v>
      </c>
      <c r="E39">
        <f t="shared" si="3"/>
        <v>194.25</v>
      </c>
      <c r="F39" s="3">
        <f t="shared" si="4"/>
        <v>146.78177499999998</v>
      </c>
      <c r="G39" s="2">
        <f t="shared" si="19"/>
        <v>475.46609500000005</v>
      </c>
      <c r="I39">
        <v>37</v>
      </c>
      <c r="J39" s="3">
        <f t="shared" si="6"/>
        <v>537.20892000000015</v>
      </c>
      <c r="K39">
        <f t="shared" si="20"/>
        <v>55.5</v>
      </c>
      <c r="L39">
        <f t="shared" si="22"/>
        <v>25.1</v>
      </c>
      <c r="M39" s="3">
        <f t="shared" si="8"/>
        <v>18.966396666666665</v>
      </c>
      <c r="N39" s="3">
        <f t="shared" si="21"/>
        <v>556.17531666666684</v>
      </c>
      <c r="P39">
        <v>37</v>
      </c>
      <c r="Q39" s="3">
        <f t="shared" si="10"/>
        <v>355.79940000000005</v>
      </c>
      <c r="R39">
        <f t="shared" si="16"/>
        <v>55.5</v>
      </c>
      <c r="S39">
        <f t="shared" si="12"/>
        <v>25.1</v>
      </c>
      <c r="T39" s="3">
        <f t="shared" si="13"/>
        <v>18.966396666666665</v>
      </c>
      <c r="U39" s="3">
        <f t="shared" si="17"/>
        <v>374.76579666666669</v>
      </c>
    </row>
    <row r="40" spans="2:25" x14ac:dyDescent="0.3">
      <c r="B40">
        <v>38</v>
      </c>
      <c r="C40" s="2">
        <f t="shared" si="1"/>
        <v>337.56768000000005</v>
      </c>
      <c r="D40">
        <f t="shared" si="18"/>
        <v>133</v>
      </c>
      <c r="E40">
        <f t="shared" si="3"/>
        <v>199.5</v>
      </c>
      <c r="F40" s="3">
        <f t="shared" si="4"/>
        <v>150.74884999999998</v>
      </c>
      <c r="G40" s="2">
        <f t="shared" si="19"/>
        <v>488.31653000000006</v>
      </c>
      <c r="I40">
        <v>38</v>
      </c>
      <c r="J40" s="3">
        <f t="shared" si="6"/>
        <v>551.72808000000009</v>
      </c>
      <c r="K40">
        <f t="shared" si="20"/>
        <v>57</v>
      </c>
      <c r="L40">
        <f t="shared" si="22"/>
        <v>25.4</v>
      </c>
      <c r="M40" s="3">
        <f t="shared" si="8"/>
        <v>19.193086666666662</v>
      </c>
      <c r="N40" s="3">
        <f t="shared" si="21"/>
        <v>570.92116666666675</v>
      </c>
      <c r="P40">
        <v>38</v>
      </c>
      <c r="Q40" s="3">
        <f t="shared" si="10"/>
        <v>365.41560000000004</v>
      </c>
      <c r="R40">
        <f t="shared" si="16"/>
        <v>57</v>
      </c>
      <c r="S40">
        <f t="shared" si="12"/>
        <v>25.4</v>
      </c>
      <c r="T40" s="3">
        <f t="shared" si="13"/>
        <v>19.193086666666662</v>
      </c>
      <c r="U40" s="3">
        <f t="shared" si="17"/>
        <v>384.6086866666667</v>
      </c>
    </row>
    <row r="41" spans="2:25" x14ac:dyDescent="0.3">
      <c r="B41">
        <v>39</v>
      </c>
      <c r="C41" s="2">
        <f t="shared" si="1"/>
        <v>346.45104000000003</v>
      </c>
      <c r="D41">
        <f t="shared" si="18"/>
        <v>136.5</v>
      </c>
      <c r="E41">
        <f t="shared" si="3"/>
        <v>204.75</v>
      </c>
      <c r="F41" s="3">
        <f t="shared" si="4"/>
        <v>154.715925</v>
      </c>
      <c r="G41" s="2">
        <f t="shared" si="19"/>
        <v>501.166965</v>
      </c>
      <c r="I41">
        <v>39</v>
      </c>
      <c r="J41" s="3">
        <f t="shared" si="6"/>
        <v>566.24724000000015</v>
      </c>
      <c r="K41">
        <f t="shared" si="20"/>
        <v>58.5</v>
      </c>
      <c r="L41">
        <f t="shared" si="22"/>
        <v>25.700000000000003</v>
      </c>
      <c r="M41" s="3">
        <f t="shared" si="8"/>
        <v>19.419776666666667</v>
      </c>
      <c r="N41" s="3">
        <f t="shared" si="21"/>
        <v>585.66701666666677</v>
      </c>
      <c r="P41">
        <v>39</v>
      </c>
      <c r="Q41" s="3">
        <f t="shared" si="10"/>
        <v>375.03180000000003</v>
      </c>
      <c r="R41">
        <f t="shared" si="16"/>
        <v>58.5</v>
      </c>
      <c r="S41">
        <f t="shared" si="12"/>
        <v>25.700000000000003</v>
      </c>
      <c r="T41" s="3">
        <f t="shared" si="13"/>
        <v>19.419776666666667</v>
      </c>
      <c r="U41" s="3">
        <f t="shared" si="17"/>
        <v>394.45157666666671</v>
      </c>
    </row>
    <row r="42" spans="2:25" x14ac:dyDescent="0.3">
      <c r="B42">
        <v>40</v>
      </c>
      <c r="C42" s="2">
        <f t="shared" si="1"/>
        <v>355.33440000000007</v>
      </c>
      <c r="D42">
        <f t="shared" si="18"/>
        <v>140</v>
      </c>
      <c r="E42">
        <f t="shared" si="3"/>
        <v>210</v>
      </c>
      <c r="F42" s="3">
        <f t="shared" si="4"/>
        <v>158.68299999999999</v>
      </c>
      <c r="G42" s="2">
        <f t="shared" si="19"/>
        <v>514.01740000000007</v>
      </c>
      <c r="I42">
        <v>40</v>
      </c>
      <c r="J42" s="3">
        <f t="shared" si="6"/>
        <v>580.76640000000009</v>
      </c>
      <c r="K42">
        <f t="shared" si="20"/>
        <v>60</v>
      </c>
      <c r="L42">
        <f t="shared" si="22"/>
        <v>26</v>
      </c>
      <c r="M42" s="3">
        <f t="shared" si="8"/>
        <v>19.646466666666665</v>
      </c>
      <c r="N42" s="3">
        <f t="shared" si="21"/>
        <v>600.41286666666679</v>
      </c>
      <c r="P42">
        <v>40</v>
      </c>
      <c r="Q42" s="3">
        <f t="shared" si="10"/>
        <v>384.64800000000002</v>
      </c>
      <c r="R42">
        <f t="shared" si="16"/>
        <v>60</v>
      </c>
      <c r="S42">
        <f t="shared" si="12"/>
        <v>26</v>
      </c>
      <c r="T42" s="3">
        <f t="shared" si="13"/>
        <v>19.646466666666665</v>
      </c>
      <c r="U42" s="3">
        <f t="shared" si="17"/>
        <v>404.29446666666666</v>
      </c>
    </row>
    <row r="43" spans="2:25" x14ac:dyDescent="0.3">
      <c r="B43">
        <v>41</v>
      </c>
      <c r="C43" s="2">
        <f t="shared" si="1"/>
        <v>364.21776000000006</v>
      </c>
      <c r="D43">
        <f t="shared" si="18"/>
        <v>143.5</v>
      </c>
      <c r="E43">
        <f t="shared" si="3"/>
        <v>215.25</v>
      </c>
      <c r="F43" s="3">
        <f t="shared" si="4"/>
        <v>162.65007499999999</v>
      </c>
      <c r="G43" s="2">
        <f t="shared" si="19"/>
        <v>526.86783500000001</v>
      </c>
      <c r="I43">
        <v>41</v>
      </c>
      <c r="J43" s="3">
        <f t="shared" si="6"/>
        <v>595.28556000000015</v>
      </c>
      <c r="K43">
        <f t="shared" si="20"/>
        <v>61.5</v>
      </c>
      <c r="L43">
        <f t="shared" si="22"/>
        <v>26.3</v>
      </c>
      <c r="M43" s="3">
        <f t="shared" si="8"/>
        <v>19.873156666666667</v>
      </c>
      <c r="N43" s="3">
        <f t="shared" si="21"/>
        <v>615.15871666666681</v>
      </c>
      <c r="P43">
        <v>41</v>
      </c>
      <c r="Q43" s="3">
        <f t="shared" si="10"/>
        <v>394.26420000000002</v>
      </c>
      <c r="R43">
        <f t="shared" si="16"/>
        <v>61.5</v>
      </c>
      <c r="S43">
        <f t="shared" si="12"/>
        <v>26.3</v>
      </c>
      <c r="T43" s="3">
        <f t="shared" si="13"/>
        <v>19.873156666666667</v>
      </c>
      <c r="U43" s="3">
        <f t="shared" si="17"/>
        <v>414.13735666666668</v>
      </c>
    </row>
    <row r="44" spans="2:25" x14ac:dyDescent="0.3">
      <c r="B44">
        <v>42</v>
      </c>
      <c r="C44" s="2">
        <f t="shared" si="1"/>
        <v>373.10112000000004</v>
      </c>
      <c r="D44">
        <f t="shared" si="18"/>
        <v>147</v>
      </c>
      <c r="E44">
        <f t="shared" si="3"/>
        <v>220.5</v>
      </c>
      <c r="F44" s="3">
        <f t="shared" si="4"/>
        <v>166.61714999999998</v>
      </c>
      <c r="G44" s="2">
        <f t="shared" si="19"/>
        <v>539.71827000000008</v>
      </c>
      <c r="I44">
        <v>42</v>
      </c>
      <c r="J44" s="3">
        <f t="shared" si="6"/>
        <v>609.80472000000009</v>
      </c>
      <c r="K44">
        <f t="shared" si="20"/>
        <v>63</v>
      </c>
      <c r="L44">
        <f t="shared" si="22"/>
        <v>26.6</v>
      </c>
      <c r="M44" s="3">
        <f t="shared" si="8"/>
        <v>20.099846666666664</v>
      </c>
      <c r="N44" s="3">
        <f t="shared" si="21"/>
        <v>629.90456666666671</v>
      </c>
      <c r="P44">
        <v>42</v>
      </c>
      <c r="Q44" s="3">
        <f t="shared" si="10"/>
        <v>403.88040000000007</v>
      </c>
      <c r="R44">
        <f t="shared" si="16"/>
        <v>63</v>
      </c>
      <c r="S44">
        <f t="shared" si="12"/>
        <v>26.6</v>
      </c>
      <c r="T44" s="3">
        <f t="shared" si="13"/>
        <v>20.099846666666664</v>
      </c>
      <c r="U44" s="3">
        <f t="shared" si="17"/>
        <v>423.98024666666674</v>
      </c>
    </row>
    <row r="45" spans="2:25" x14ac:dyDescent="0.3">
      <c r="B45">
        <v>43</v>
      </c>
      <c r="C45" s="2">
        <f t="shared" si="1"/>
        <v>381.98448000000008</v>
      </c>
      <c r="D45">
        <f t="shared" si="18"/>
        <v>150.5</v>
      </c>
      <c r="E45">
        <f t="shared" si="3"/>
        <v>225.75</v>
      </c>
      <c r="F45" s="3">
        <f t="shared" si="4"/>
        <v>170.58422499999998</v>
      </c>
      <c r="G45" s="2">
        <f t="shared" si="19"/>
        <v>552.56870500000002</v>
      </c>
      <c r="I45">
        <v>43</v>
      </c>
      <c r="J45" s="3">
        <f t="shared" si="6"/>
        <v>624.32388000000014</v>
      </c>
      <c r="K45">
        <f t="shared" si="20"/>
        <v>64.5</v>
      </c>
      <c r="L45">
        <f t="shared" si="22"/>
        <v>26.9</v>
      </c>
      <c r="M45" s="3">
        <f t="shared" si="8"/>
        <v>20.326536666666662</v>
      </c>
      <c r="N45" s="3">
        <f t="shared" si="21"/>
        <v>644.65041666666684</v>
      </c>
      <c r="P45">
        <v>43</v>
      </c>
      <c r="Q45" s="3">
        <f t="shared" si="10"/>
        <v>413.49660000000006</v>
      </c>
      <c r="R45">
        <f t="shared" si="16"/>
        <v>64.5</v>
      </c>
      <c r="S45">
        <f t="shared" si="12"/>
        <v>26.9</v>
      </c>
      <c r="T45" s="3">
        <f t="shared" si="13"/>
        <v>20.326536666666662</v>
      </c>
      <c r="U45" s="3">
        <f t="shared" si="17"/>
        <v>433.8231366666667</v>
      </c>
    </row>
    <row r="46" spans="2:25" x14ac:dyDescent="0.3">
      <c r="B46">
        <v>44</v>
      </c>
      <c r="C46" s="2">
        <f t="shared" si="1"/>
        <v>390.86784000000006</v>
      </c>
      <c r="D46">
        <f t="shared" si="18"/>
        <v>154</v>
      </c>
      <c r="E46">
        <f t="shared" si="3"/>
        <v>231</v>
      </c>
      <c r="F46" s="3">
        <f t="shared" si="4"/>
        <v>174.5513</v>
      </c>
      <c r="G46" s="2">
        <f t="shared" si="19"/>
        <v>565.41914000000008</v>
      </c>
      <c r="I46">
        <v>44</v>
      </c>
      <c r="J46" s="3">
        <f t="shared" si="6"/>
        <v>638.84304000000009</v>
      </c>
      <c r="K46">
        <f t="shared" si="20"/>
        <v>66</v>
      </c>
      <c r="L46">
        <f t="shared" si="22"/>
        <v>27.200000000000003</v>
      </c>
      <c r="M46" s="3">
        <f t="shared" si="8"/>
        <v>20.553226666666667</v>
      </c>
      <c r="N46" s="3">
        <f t="shared" si="21"/>
        <v>659.39626666666675</v>
      </c>
      <c r="P46">
        <v>44</v>
      </c>
      <c r="Q46" s="3">
        <f t="shared" si="10"/>
        <v>423.11280000000005</v>
      </c>
      <c r="R46">
        <f t="shared" si="16"/>
        <v>66</v>
      </c>
      <c r="S46">
        <f t="shared" si="12"/>
        <v>27.200000000000003</v>
      </c>
      <c r="T46" s="3">
        <f t="shared" si="13"/>
        <v>20.553226666666667</v>
      </c>
      <c r="U46" s="3">
        <f t="shared" si="17"/>
        <v>443.66602666666671</v>
      </c>
    </row>
    <row r="47" spans="2:25" x14ac:dyDescent="0.3">
      <c r="B47">
        <v>45</v>
      </c>
      <c r="C47" s="2">
        <f t="shared" si="1"/>
        <v>399.75120000000004</v>
      </c>
      <c r="D47">
        <f t="shared" si="18"/>
        <v>157.5</v>
      </c>
      <c r="E47">
        <f t="shared" si="3"/>
        <v>236.25</v>
      </c>
      <c r="F47" s="3">
        <f t="shared" si="4"/>
        <v>178.51837499999999</v>
      </c>
      <c r="G47" s="2">
        <f t="shared" si="19"/>
        <v>578.26957500000003</v>
      </c>
      <c r="I47">
        <v>45</v>
      </c>
      <c r="J47" s="3">
        <f t="shared" si="6"/>
        <v>653.36220000000014</v>
      </c>
      <c r="K47">
        <f t="shared" si="20"/>
        <v>67.5</v>
      </c>
      <c r="L47">
        <f t="shared" si="22"/>
        <v>27.5</v>
      </c>
      <c r="M47" s="3">
        <f t="shared" si="8"/>
        <v>20.779916666666665</v>
      </c>
      <c r="N47" s="3">
        <f t="shared" si="21"/>
        <v>674.14211666666677</v>
      </c>
      <c r="P47">
        <v>45</v>
      </c>
      <c r="Q47" s="3">
        <f t="shared" si="10"/>
        <v>432.72900000000004</v>
      </c>
      <c r="R47">
        <f t="shared" si="16"/>
        <v>67.5</v>
      </c>
      <c r="S47">
        <f t="shared" si="12"/>
        <v>27.5</v>
      </c>
      <c r="T47" s="3">
        <f t="shared" si="13"/>
        <v>20.779916666666665</v>
      </c>
      <c r="U47" s="3">
        <f t="shared" si="17"/>
        <v>453.50891666666672</v>
      </c>
    </row>
    <row r="48" spans="2:25" x14ac:dyDescent="0.3">
      <c r="B48">
        <v>46</v>
      </c>
      <c r="C48" s="2">
        <f t="shared" si="1"/>
        <v>408.63456000000008</v>
      </c>
      <c r="D48">
        <f t="shared" si="18"/>
        <v>161</v>
      </c>
      <c r="E48">
        <f t="shared" si="3"/>
        <v>241.5</v>
      </c>
      <c r="F48" s="3">
        <f t="shared" si="4"/>
        <v>182.48544999999999</v>
      </c>
      <c r="G48" s="2">
        <f t="shared" si="19"/>
        <v>591.12001000000009</v>
      </c>
      <c r="I48">
        <v>46</v>
      </c>
      <c r="J48" s="3">
        <f t="shared" si="6"/>
        <v>667.88136000000009</v>
      </c>
      <c r="K48">
        <f t="shared" si="20"/>
        <v>69</v>
      </c>
      <c r="L48">
        <f t="shared" si="22"/>
        <v>27.8</v>
      </c>
      <c r="M48" s="3">
        <f t="shared" si="8"/>
        <v>21.006606666666666</v>
      </c>
      <c r="N48" s="3">
        <f t="shared" si="21"/>
        <v>688.88796666666678</v>
      </c>
      <c r="P48">
        <v>46</v>
      </c>
      <c r="Q48" s="3">
        <f t="shared" si="10"/>
        <v>442.34520000000003</v>
      </c>
      <c r="R48">
        <f t="shared" si="16"/>
        <v>69</v>
      </c>
      <c r="S48">
        <f t="shared" si="12"/>
        <v>27.8</v>
      </c>
      <c r="T48" s="3">
        <f t="shared" si="13"/>
        <v>21.006606666666666</v>
      </c>
      <c r="U48" s="3">
        <f t="shared" si="17"/>
        <v>463.35180666666668</v>
      </c>
    </row>
    <row r="49" spans="2:21" x14ac:dyDescent="0.3">
      <c r="B49">
        <v>47</v>
      </c>
      <c r="C49" s="2">
        <f t="shared" si="1"/>
        <v>417.51792000000006</v>
      </c>
      <c r="D49">
        <f t="shared" si="18"/>
        <v>164.5</v>
      </c>
      <c r="E49">
        <f t="shared" si="3"/>
        <v>246.75</v>
      </c>
      <c r="F49" s="3">
        <f t="shared" si="4"/>
        <v>186.45252499999998</v>
      </c>
      <c r="G49" s="2">
        <f t="shared" si="19"/>
        <v>603.97044500000004</v>
      </c>
      <c r="I49">
        <v>47</v>
      </c>
      <c r="J49" s="3">
        <f t="shared" si="6"/>
        <v>682.40052000000014</v>
      </c>
      <c r="K49">
        <f t="shared" si="20"/>
        <v>70.5</v>
      </c>
      <c r="L49">
        <f t="shared" si="22"/>
        <v>28.1</v>
      </c>
      <c r="M49" s="3">
        <f t="shared" si="8"/>
        <v>21.233296666666664</v>
      </c>
      <c r="N49" s="3">
        <f t="shared" si="21"/>
        <v>703.6338166666668</v>
      </c>
      <c r="P49">
        <v>47</v>
      </c>
      <c r="Q49" s="3">
        <f t="shared" si="10"/>
        <v>451.96140000000003</v>
      </c>
      <c r="R49">
        <f t="shared" si="16"/>
        <v>70.5</v>
      </c>
      <c r="S49">
        <f t="shared" si="12"/>
        <v>28.1</v>
      </c>
      <c r="T49" s="3">
        <f t="shared" si="13"/>
        <v>21.233296666666664</v>
      </c>
      <c r="U49" s="3">
        <f t="shared" si="17"/>
        <v>473.19469666666669</v>
      </c>
    </row>
    <row r="50" spans="2:21" x14ac:dyDescent="0.3">
      <c r="B50">
        <v>48</v>
      </c>
      <c r="C50" s="2">
        <f t="shared" si="1"/>
        <v>426.40128000000004</v>
      </c>
      <c r="D50">
        <f t="shared" si="18"/>
        <v>168</v>
      </c>
      <c r="E50">
        <f t="shared" si="3"/>
        <v>252</v>
      </c>
      <c r="F50" s="3">
        <f t="shared" si="4"/>
        <v>190.41959999999997</v>
      </c>
      <c r="G50" s="2">
        <f t="shared" si="19"/>
        <v>616.82087999999999</v>
      </c>
      <c r="I50">
        <v>48</v>
      </c>
      <c r="J50" s="3">
        <f t="shared" si="6"/>
        <v>696.9196800000002</v>
      </c>
      <c r="K50">
        <f t="shared" si="20"/>
        <v>72</v>
      </c>
      <c r="L50">
        <f t="shared" si="22"/>
        <v>28.4</v>
      </c>
      <c r="M50" s="3">
        <f t="shared" si="8"/>
        <v>21.459986666666662</v>
      </c>
      <c r="N50" s="3">
        <f t="shared" si="21"/>
        <v>718.37966666666682</v>
      </c>
      <c r="P50">
        <v>48</v>
      </c>
      <c r="Q50" s="3">
        <f t="shared" si="10"/>
        <v>461.57760000000007</v>
      </c>
      <c r="R50">
        <f t="shared" si="16"/>
        <v>72</v>
      </c>
      <c r="S50">
        <f t="shared" si="12"/>
        <v>28.4</v>
      </c>
      <c r="T50" s="3">
        <f t="shared" si="13"/>
        <v>21.459986666666662</v>
      </c>
      <c r="U50" s="3">
        <f t="shared" si="17"/>
        <v>483.03758666666675</v>
      </c>
    </row>
    <row r="51" spans="2:21" x14ac:dyDescent="0.3">
      <c r="B51">
        <v>49</v>
      </c>
      <c r="C51" s="2">
        <f t="shared" si="1"/>
        <v>435.28464000000008</v>
      </c>
      <c r="D51">
        <f t="shared" si="18"/>
        <v>171.5</v>
      </c>
      <c r="E51">
        <f t="shared" si="3"/>
        <v>257.25</v>
      </c>
      <c r="F51" s="3">
        <f t="shared" si="4"/>
        <v>194.386675</v>
      </c>
      <c r="G51" s="2">
        <f t="shared" si="19"/>
        <v>629.67131500000005</v>
      </c>
      <c r="I51">
        <v>49</v>
      </c>
      <c r="J51" s="3">
        <f t="shared" si="6"/>
        <v>711.43884000000014</v>
      </c>
      <c r="K51">
        <f t="shared" si="20"/>
        <v>73.5</v>
      </c>
      <c r="L51">
        <f t="shared" si="22"/>
        <v>28.700000000000003</v>
      </c>
      <c r="M51" s="3">
        <f t="shared" si="8"/>
        <v>21.686676666666667</v>
      </c>
      <c r="N51" s="3">
        <f t="shared" si="21"/>
        <v>733.12551666666684</v>
      </c>
      <c r="P51">
        <v>49</v>
      </c>
      <c r="Q51" s="3">
        <f t="shared" si="10"/>
        <v>471.19380000000007</v>
      </c>
      <c r="R51">
        <f t="shared" si="16"/>
        <v>73.5</v>
      </c>
      <c r="S51">
        <f t="shared" si="12"/>
        <v>28.700000000000003</v>
      </c>
      <c r="T51" s="3">
        <f t="shared" si="13"/>
        <v>21.686676666666667</v>
      </c>
      <c r="U51" s="3">
        <f t="shared" si="17"/>
        <v>492.88047666666671</v>
      </c>
    </row>
    <row r="52" spans="2:21" x14ac:dyDescent="0.3">
      <c r="B52">
        <v>50</v>
      </c>
      <c r="C52" s="2">
        <f t="shared" si="1"/>
        <v>444.16800000000006</v>
      </c>
      <c r="D52">
        <f t="shared" si="18"/>
        <v>175</v>
      </c>
      <c r="E52">
        <f t="shared" si="3"/>
        <v>262.5</v>
      </c>
      <c r="F52" s="3">
        <f t="shared" si="4"/>
        <v>198.35374999999999</v>
      </c>
      <c r="G52" s="2">
        <f t="shared" si="19"/>
        <v>642.52175000000011</v>
      </c>
      <c r="I52">
        <v>50</v>
      </c>
      <c r="J52" s="3">
        <f t="shared" si="6"/>
        <v>725.9580000000002</v>
      </c>
      <c r="K52">
        <f t="shared" si="20"/>
        <v>75</v>
      </c>
      <c r="L52">
        <f t="shared" si="22"/>
        <v>29</v>
      </c>
      <c r="M52" s="3">
        <f t="shared" si="8"/>
        <v>21.913366666666665</v>
      </c>
      <c r="N52" s="3">
        <f t="shared" si="21"/>
        <v>747.87136666666686</v>
      </c>
      <c r="P52">
        <v>50</v>
      </c>
      <c r="Q52" s="3">
        <f t="shared" si="10"/>
        <v>480.81000000000006</v>
      </c>
      <c r="R52">
        <f t="shared" si="16"/>
        <v>75</v>
      </c>
      <c r="S52">
        <f t="shared" si="12"/>
        <v>29</v>
      </c>
      <c r="T52" s="3">
        <f t="shared" si="13"/>
        <v>21.913366666666665</v>
      </c>
      <c r="U52" s="3">
        <f t="shared" si="17"/>
        <v>502.72336666666672</v>
      </c>
    </row>
    <row r="53" spans="2:21" x14ac:dyDescent="0.3">
      <c r="B53">
        <v>51</v>
      </c>
      <c r="C53" s="2">
        <f t="shared" si="1"/>
        <v>453.0513600000001</v>
      </c>
      <c r="D53">
        <f t="shared" si="18"/>
        <v>178.5</v>
      </c>
      <c r="E53">
        <f t="shared" si="3"/>
        <v>267.75</v>
      </c>
      <c r="F53" s="3">
        <f t="shared" si="4"/>
        <v>202.32082499999999</v>
      </c>
      <c r="G53" s="2">
        <f t="shared" si="19"/>
        <v>655.37218500000006</v>
      </c>
      <c r="I53">
        <v>51</v>
      </c>
      <c r="J53" s="3">
        <f t="shared" si="6"/>
        <v>740.47716000000014</v>
      </c>
      <c r="K53">
        <f t="shared" si="20"/>
        <v>76.5</v>
      </c>
      <c r="L53">
        <f t="shared" si="22"/>
        <v>29.3</v>
      </c>
      <c r="M53" s="3">
        <f t="shared" si="8"/>
        <v>22.140056666666666</v>
      </c>
      <c r="N53" s="3">
        <f t="shared" si="21"/>
        <v>762.61721666666676</v>
      </c>
      <c r="P53">
        <v>51</v>
      </c>
      <c r="Q53" s="3">
        <f t="shared" si="10"/>
        <v>490.42620000000005</v>
      </c>
      <c r="R53">
        <f t="shared" si="16"/>
        <v>76.5</v>
      </c>
      <c r="S53">
        <f t="shared" si="12"/>
        <v>29.3</v>
      </c>
      <c r="T53" s="3">
        <f t="shared" si="13"/>
        <v>22.140056666666666</v>
      </c>
      <c r="U53" s="3">
        <f t="shared" si="17"/>
        <v>512.56625666666673</v>
      </c>
    </row>
    <row r="54" spans="2:21" x14ac:dyDescent="0.3">
      <c r="B54">
        <v>52</v>
      </c>
      <c r="C54" s="2">
        <f t="shared" si="1"/>
        <v>461.93472000000008</v>
      </c>
      <c r="D54">
        <f t="shared" si="18"/>
        <v>182</v>
      </c>
      <c r="E54">
        <f t="shared" si="3"/>
        <v>273</v>
      </c>
      <c r="F54" s="3">
        <f t="shared" si="4"/>
        <v>206.28789999999998</v>
      </c>
      <c r="G54" s="2">
        <f t="shared" si="19"/>
        <v>668.22262000000001</v>
      </c>
      <c r="I54">
        <v>52</v>
      </c>
      <c r="J54" s="3">
        <f t="shared" si="6"/>
        <v>754.9963200000002</v>
      </c>
      <c r="K54">
        <f t="shared" si="20"/>
        <v>78</v>
      </c>
      <c r="L54">
        <f t="shared" si="22"/>
        <v>29.6</v>
      </c>
      <c r="M54" s="3">
        <f t="shared" si="8"/>
        <v>22.366746666666664</v>
      </c>
      <c r="N54" s="3">
        <f t="shared" si="21"/>
        <v>777.3630666666669</v>
      </c>
      <c r="P54">
        <v>52</v>
      </c>
      <c r="Q54" s="3">
        <f t="shared" si="10"/>
        <v>500.04240000000004</v>
      </c>
      <c r="R54">
        <f t="shared" si="16"/>
        <v>78</v>
      </c>
      <c r="S54">
        <f t="shared" si="12"/>
        <v>29.6</v>
      </c>
      <c r="T54" s="3">
        <f t="shared" si="13"/>
        <v>22.366746666666664</v>
      </c>
      <c r="U54" s="3">
        <f t="shared" si="17"/>
        <v>522.40914666666674</v>
      </c>
    </row>
    <row r="55" spans="2:21" x14ac:dyDescent="0.3">
      <c r="B55">
        <v>53</v>
      </c>
      <c r="C55" s="2">
        <f t="shared" si="1"/>
        <v>470.81808000000007</v>
      </c>
      <c r="D55">
        <f t="shared" si="18"/>
        <v>185.5</v>
      </c>
      <c r="E55">
        <f t="shared" si="3"/>
        <v>278.25</v>
      </c>
      <c r="F55" s="3">
        <f t="shared" si="4"/>
        <v>210.25497499999997</v>
      </c>
      <c r="G55" s="2">
        <f t="shared" si="19"/>
        <v>681.07305500000007</v>
      </c>
      <c r="I55">
        <v>53</v>
      </c>
      <c r="J55" s="3">
        <f t="shared" si="6"/>
        <v>769.51548000000014</v>
      </c>
      <c r="K55">
        <f t="shared" si="20"/>
        <v>79.5</v>
      </c>
      <c r="L55">
        <f t="shared" si="22"/>
        <v>29.9</v>
      </c>
      <c r="M55" s="3">
        <f t="shared" si="8"/>
        <v>22.593436666666662</v>
      </c>
      <c r="N55" s="3">
        <f t="shared" si="21"/>
        <v>792.1089166666668</v>
      </c>
      <c r="P55">
        <v>53</v>
      </c>
      <c r="Q55" s="3">
        <f t="shared" si="10"/>
        <v>509.65860000000004</v>
      </c>
      <c r="R55">
        <f t="shared" si="16"/>
        <v>79.5</v>
      </c>
      <c r="S55">
        <f t="shared" si="12"/>
        <v>29.9</v>
      </c>
      <c r="T55" s="3">
        <f t="shared" si="13"/>
        <v>22.593436666666662</v>
      </c>
      <c r="U55" s="3">
        <f t="shared" si="17"/>
        <v>532.25203666666675</v>
      </c>
    </row>
    <row r="56" spans="2:21" x14ac:dyDescent="0.3">
      <c r="B56">
        <v>54</v>
      </c>
      <c r="C56" s="2">
        <f t="shared" si="1"/>
        <v>479.7014400000001</v>
      </c>
      <c r="D56">
        <f t="shared" si="18"/>
        <v>189</v>
      </c>
      <c r="E56">
        <f t="shared" si="3"/>
        <v>283.5</v>
      </c>
      <c r="F56" s="3">
        <f t="shared" si="4"/>
        <v>214.22204999999997</v>
      </c>
      <c r="G56" s="2">
        <f t="shared" si="19"/>
        <v>693.92349000000013</v>
      </c>
      <c r="I56">
        <v>54</v>
      </c>
      <c r="J56" s="3">
        <f t="shared" si="6"/>
        <v>784.03464000000019</v>
      </c>
      <c r="K56">
        <f t="shared" si="20"/>
        <v>81</v>
      </c>
      <c r="L56">
        <f t="shared" si="22"/>
        <v>30.2</v>
      </c>
      <c r="M56" s="3">
        <f t="shared" si="8"/>
        <v>22.820126666666663</v>
      </c>
      <c r="N56" s="3">
        <f t="shared" si="21"/>
        <v>806.85476666666682</v>
      </c>
      <c r="P56">
        <v>54</v>
      </c>
      <c r="Q56" s="3">
        <f t="shared" si="10"/>
        <v>519.27480000000003</v>
      </c>
      <c r="R56">
        <f t="shared" si="16"/>
        <v>81</v>
      </c>
      <c r="S56">
        <f t="shared" si="12"/>
        <v>30.2</v>
      </c>
      <c r="T56" s="3">
        <f t="shared" si="13"/>
        <v>22.820126666666663</v>
      </c>
      <c r="U56" s="3">
        <f t="shared" si="17"/>
        <v>542.09492666666665</v>
      </c>
    </row>
    <row r="57" spans="2:21" x14ac:dyDescent="0.3">
      <c r="B57">
        <v>55</v>
      </c>
      <c r="C57" s="2">
        <f t="shared" si="1"/>
        <v>488.58480000000009</v>
      </c>
      <c r="D57">
        <f t="shared" si="18"/>
        <v>192.5</v>
      </c>
      <c r="E57">
        <f t="shared" si="3"/>
        <v>288.75</v>
      </c>
      <c r="F57" s="3">
        <f t="shared" si="4"/>
        <v>218.18912499999999</v>
      </c>
      <c r="G57" s="2">
        <f t="shared" si="19"/>
        <v>706.77392500000008</v>
      </c>
      <c r="I57">
        <v>55</v>
      </c>
      <c r="J57" s="3">
        <f t="shared" si="6"/>
        <v>798.55380000000014</v>
      </c>
      <c r="K57">
        <f t="shared" si="20"/>
        <v>82.5</v>
      </c>
      <c r="L57">
        <f t="shared" si="22"/>
        <v>30.5</v>
      </c>
      <c r="M57" s="3">
        <f t="shared" si="8"/>
        <v>23.046816666666665</v>
      </c>
      <c r="N57" s="3">
        <f t="shared" si="21"/>
        <v>821.60061666666684</v>
      </c>
      <c r="P57">
        <v>55</v>
      </c>
      <c r="Q57" s="3">
        <f t="shared" si="10"/>
        <v>528.89100000000008</v>
      </c>
      <c r="R57">
        <f t="shared" si="16"/>
        <v>82.5</v>
      </c>
      <c r="S57">
        <f t="shared" si="12"/>
        <v>30.5</v>
      </c>
      <c r="T57" s="3">
        <f t="shared" si="13"/>
        <v>23.046816666666665</v>
      </c>
      <c r="U57" s="3">
        <f t="shared" si="17"/>
        <v>551.93781666666678</v>
      </c>
    </row>
    <row r="58" spans="2:21" x14ac:dyDescent="0.3">
      <c r="B58">
        <v>56</v>
      </c>
      <c r="C58" s="2">
        <f t="shared" si="1"/>
        <v>497.46816000000007</v>
      </c>
      <c r="D58">
        <f t="shared" si="18"/>
        <v>196</v>
      </c>
      <c r="E58">
        <f t="shared" si="3"/>
        <v>294</v>
      </c>
      <c r="F58" s="3">
        <f t="shared" si="4"/>
        <v>222.15619999999998</v>
      </c>
      <c r="G58" s="2">
        <f t="shared" si="19"/>
        <v>719.62436000000002</v>
      </c>
      <c r="I58">
        <v>56</v>
      </c>
      <c r="J58" s="3">
        <f t="shared" si="6"/>
        <v>813.07296000000019</v>
      </c>
      <c r="K58">
        <f t="shared" si="20"/>
        <v>84</v>
      </c>
      <c r="L58">
        <f t="shared" si="22"/>
        <v>30.8</v>
      </c>
      <c r="M58" s="3">
        <f t="shared" si="8"/>
        <v>23.273506666666666</v>
      </c>
      <c r="N58" s="3">
        <f t="shared" si="21"/>
        <v>836.34646666666686</v>
      </c>
      <c r="P58">
        <v>56</v>
      </c>
      <c r="Q58" s="3">
        <f t="shared" si="10"/>
        <v>538.50720000000001</v>
      </c>
      <c r="R58">
        <f t="shared" si="16"/>
        <v>84</v>
      </c>
      <c r="S58">
        <f t="shared" si="12"/>
        <v>30.8</v>
      </c>
      <c r="T58" s="3">
        <f t="shared" si="13"/>
        <v>23.273506666666666</v>
      </c>
      <c r="U58" s="3">
        <f t="shared" si="17"/>
        <v>561.78070666666667</v>
      </c>
    </row>
    <row r="59" spans="2:21" x14ac:dyDescent="0.3">
      <c r="B59">
        <v>57</v>
      </c>
      <c r="C59" s="2">
        <f t="shared" si="1"/>
        <v>506.35152000000011</v>
      </c>
      <c r="D59">
        <f t="shared" si="18"/>
        <v>199.5</v>
      </c>
      <c r="E59">
        <f t="shared" si="3"/>
        <v>299.25</v>
      </c>
      <c r="F59" s="3">
        <f t="shared" si="4"/>
        <v>226.12327499999998</v>
      </c>
      <c r="G59" s="2">
        <f t="shared" si="19"/>
        <v>732.47479500000009</v>
      </c>
      <c r="I59">
        <v>57</v>
      </c>
      <c r="J59" s="3">
        <f t="shared" si="6"/>
        <v>827.59212000000014</v>
      </c>
      <c r="K59">
        <f t="shared" si="20"/>
        <v>85.5</v>
      </c>
      <c r="L59">
        <f t="shared" si="22"/>
        <v>31.1</v>
      </c>
      <c r="M59" s="3">
        <f t="shared" si="8"/>
        <v>23.500196666666664</v>
      </c>
      <c r="N59" s="3">
        <f t="shared" si="21"/>
        <v>851.09231666666676</v>
      </c>
      <c r="P59">
        <v>57</v>
      </c>
      <c r="Q59" s="3">
        <f t="shared" si="10"/>
        <v>548.12340000000006</v>
      </c>
      <c r="R59">
        <f t="shared" si="16"/>
        <v>85.5</v>
      </c>
      <c r="S59">
        <f t="shared" si="12"/>
        <v>31.1</v>
      </c>
      <c r="T59" s="3">
        <f t="shared" si="13"/>
        <v>23.500196666666664</v>
      </c>
      <c r="U59" s="3">
        <f t="shared" si="17"/>
        <v>571.62359666666669</v>
      </c>
    </row>
    <row r="60" spans="2:21" x14ac:dyDescent="0.3">
      <c r="B60">
        <v>58</v>
      </c>
      <c r="C60" s="2">
        <f t="shared" si="1"/>
        <v>515.23488000000009</v>
      </c>
      <c r="D60">
        <f t="shared" si="18"/>
        <v>203</v>
      </c>
      <c r="E60">
        <f t="shared" si="3"/>
        <v>304.5</v>
      </c>
      <c r="F60" s="3">
        <f t="shared" si="4"/>
        <v>230.09034999999997</v>
      </c>
      <c r="G60" s="2">
        <f t="shared" si="19"/>
        <v>745.32523000000003</v>
      </c>
      <c r="I60">
        <v>58</v>
      </c>
      <c r="J60" s="3">
        <f t="shared" si="6"/>
        <v>842.11128000000019</v>
      </c>
      <c r="K60">
        <f t="shared" si="20"/>
        <v>87</v>
      </c>
      <c r="L60">
        <f t="shared" si="22"/>
        <v>31.400000000000002</v>
      </c>
      <c r="M60" s="3">
        <f t="shared" si="8"/>
        <v>23.726886666666665</v>
      </c>
      <c r="N60" s="3">
        <f t="shared" si="21"/>
        <v>865.83816666666689</v>
      </c>
      <c r="P60">
        <v>58</v>
      </c>
      <c r="Q60" s="3">
        <f t="shared" si="10"/>
        <v>557.73960000000011</v>
      </c>
      <c r="R60">
        <f t="shared" si="16"/>
        <v>87</v>
      </c>
      <c r="S60">
        <f t="shared" si="12"/>
        <v>31.400000000000002</v>
      </c>
      <c r="T60" s="3">
        <f t="shared" si="13"/>
        <v>23.726886666666665</v>
      </c>
      <c r="U60" s="3">
        <f t="shared" si="17"/>
        <v>581.46648666666681</v>
      </c>
    </row>
    <row r="61" spans="2:21" x14ac:dyDescent="0.3">
      <c r="B61">
        <v>59</v>
      </c>
      <c r="C61" s="2">
        <f t="shared" si="1"/>
        <v>524.11824000000013</v>
      </c>
      <c r="D61">
        <f t="shared" si="18"/>
        <v>206.5</v>
      </c>
      <c r="E61">
        <f t="shared" si="3"/>
        <v>309.75</v>
      </c>
      <c r="F61" s="3">
        <f t="shared" si="4"/>
        <v>234.05742499999997</v>
      </c>
      <c r="G61" s="2">
        <f t="shared" si="19"/>
        <v>758.17566500000009</v>
      </c>
      <c r="I61">
        <v>59</v>
      </c>
      <c r="J61" s="3">
        <f t="shared" si="6"/>
        <v>856.63044000000014</v>
      </c>
      <c r="K61">
        <f t="shared" si="20"/>
        <v>88.5</v>
      </c>
      <c r="L61">
        <f t="shared" si="22"/>
        <v>31.7</v>
      </c>
      <c r="M61" s="3">
        <f t="shared" si="8"/>
        <v>23.953576666666663</v>
      </c>
      <c r="N61" s="3">
        <f t="shared" si="21"/>
        <v>880.5840166666668</v>
      </c>
      <c r="P61">
        <v>59</v>
      </c>
      <c r="Q61" s="3">
        <f t="shared" si="10"/>
        <v>567.35580000000004</v>
      </c>
      <c r="R61">
        <f t="shared" si="16"/>
        <v>88.5</v>
      </c>
      <c r="S61">
        <f t="shared" si="12"/>
        <v>31.7</v>
      </c>
      <c r="T61" s="3">
        <f t="shared" si="13"/>
        <v>23.953576666666663</v>
      </c>
      <c r="U61" s="3">
        <f t="shared" si="17"/>
        <v>591.30937666666671</v>
      </c>
    </row>
    <row r="62" spans="2:21" x14ac:dyDescent="0.3">
      <c r="B62">
        <v>60</v>
      </c>
      <c r="C62" s="2">
        <f t="shared" si="1"/>
        <v>533.00160000000005</v>
      </c>
      <c r="D62">
        <f t="shared" si="18"/>
        <v>210</v>
      </c>
      <c r="E62">
        <f t="shared" si="3"/>
        <v>315</v>
      </c>
      <c r="F62" s="3">
        <f t="shared" si="4"/>
        <v>238.02449999999999</v>
      </c>
      <c r="G62" s="2">
        <f t="shared" si="19"/>
        <v>771.02610000000004</v>
      </c>
      <c r="I62">
        <v>60</v>
      </c>
      <c r="J62" s="3">
        <f t="shared" si="6"/>
        <v>871.14960000000019</v>
      </c>
      <c r="K62">
        <f t="shared" si="20"/>
        <v>90</v>
      </c>
      <c r="L62">
        <f t="shared" si="22"/>
        <v>32</v>
      </c>
      <c r="M62" s="3">
        <f t="shared" si="8"/>
        <v>24.180266666666665</v>
      </c>
      <c r="N62" s="3">
        <f t="shared" si="21"/>
        <v>895.32986666666682</v>
      </c>
      <c r="P62">
        <v>60</v>
      </c>
      <c r="Q62" s="3">
        <f t="shared" si="10"/>
        <v>576.97200000000009</v>
      </c>
      <c r="R62">
        <f t="shared" si="16"/>
        <v>90</v>
      </c>
      <c r="S62">
        <f t="shared" si="12"/>
        <v>32</v>
      </c>
      <c r="T62" s="3">
        <f t="shared" si="13"/>
        <v>24.180266666666665</v>
      </c>
      <c r="U62" s="3">
        <f t="shared" si="17"/>
        <v>601.15226666666672</v>
      </c>
    </row>
    <row r="63" spans="2:21" x14ac:dyDescent="0.3">
      <c r="B63">
        <v>61</v>
      </c>
      <c r="C63" s="2">
        <f t="shared" si="1"/>
        <v>541.88496000000009</v>
      </c>
      <c r="D63">
        <f t="shared" si="18"/>
        <v>213.5</v>
      </c>
      <c r="E63">
        <f t="shared" si="3"/>
        <v>320.25</v>
      </c>
      <c r="F63" s="3">
        <f t="shared" si="4"/>
        <v>241.99157499999998</v>
      </c>
      <c r="G63" s="2">
        <f t="shared" si="19"/>
        <v>783.8765350000001</v>
      </c>
      <c r="I63">
        <v>61</v>
      </c>
      <c r="J63" s="3">
        <f t="shared" si="6"/>
        <v>885.66876000000013</v>
      </c>
      <c r="K63">
        <f t="shared" si="20"/>
        <v>91.5</v>
      </c>
      <c r="L63">
        <f t="shared" si="22"/>
        <v>32.299999999999997</v>
      </c>
      <c r="M63" s="3">
        <f t="shared" si="8"/>
        <v>24.406956666666662</v>
      </c>
      <c r="N63" s="3">
        <f t="shared" si="21"/>
        <v>910.07571666666684</v>
      </c>
      <c r="P63">
        <v>61</v>
      </c>
      <c r="Q63" s="3">
        <f t="shared" si="10"/>
        <v>586.58820000000003</v>
      </c>
      <c r="R63">
        <f t="shared" si="16"/>
        <v>91.5</v>
      </c>
      <c r="S63">
        <f t="shared" si="12"/>
        <v>32.299999999999997</v>
      </c>
      <c r="T63" s="3">
        <f t="shared" si="13"/>
        <v>24.406956666666662</v>
      </c>
      <c r="U63" s="3">
        <f t="shared" si="17"/>
        <v>610.99515666666673</v>
      </c>
    </row>
    <row r="64" spans="2:21" x14ac:dyDescent="0.3">
      <c r="B64">
        <v>62</v>
      </c>
      <c r="C64" s="2">
        <f t="shared" si="1"/>
        <v>550.76832000000013</v>
      </c>
      <c r="D64">
        <f t="shared" si="18"/>
        <v>217</v>
      </c>
      <c r="E64">
        <f t="shared" si="3"/>
        <v>325.5</v>
      </c>
      <c r="F64" s="3">
        <f t="shared" si="4"/>
        <v>245.95864999999998</v>
      </c>
      <c r="G64" s="2">
        <f t="shared" si="19"/>
        <v>796.72697000000016</v>
      </c>
      <c r="I64">
        <v>62</v>
      </c>
      <c r="J64" s="3">
        <f t="shared" si="6"/>
        <v>900.18792000000019</v>
      </c>
      <c r="K64">
        <f t="shared" si="20"/>
        <v>93</v>
      </c>
      <c r="L64">
        <f t="shared" si="22"/>
        <v>32.6</v>
      </c>
      <c r="M64" s="3">
        <f t="shared" si="8"/>
        <v>24.633646666666667</v>
      </c>
      <c r="N64" s="3">
        <f t="shared" si="21"/>
        <v>924.82156666666685</v>
      </c>
      <c r="P64">
        <v>62</v>
      </c>
      <c r="Q64" s="3">
        <f t="shared" si="10"/>
        <v>596.20440000000008</v>
      </c>
      <c r="R64">
        <f t="shared" si="16"/>
        <v>93</v>
      </c>
      <c r="S64">
        <f t="shared" si="12"/>
        <v>32.6</v>
      </c>
      <c r="T64" s="3">
        <f t="shared" si="13"/>
        <v>24.633646666666667</v>
      </c>
      <c r="U64" s="3">
        <f t="shared" si="17"/>
        <v>620.83804666666674</v>
      </c>
    </row>
    <row r="65" spans="2:21" x14ac:dyDescent="0.3">
      <c r="B65">
        <v>63</v>
      </c>
      <c r="C65" s="2">
        <f t="shared" si="1"/>
        <v>559.65168000000006</v>
      </c>
      <c r="D65">
        <f t="shared" si="18"/>
        <v>220.5</v>
      </c>
      <c r="E65">
        <f t="shared" si="3"/>
        <v>330.75</v>
      </c>
      <c r="F65" s="3">
        <f t="shared" si="4"/>
        <v>249.92572499999997</v>
      </c>
      <c r="G65" s="2">
        <f t="shared" si="19"/>
        <v>809.577405</v>
      </c>
      <c r="I65">
        <v>63</v>
      </c>
      <c r="J65" s="3">
        <f t="shared" si="6"/>
        <v>914.70708000000013</v>
      </c>
      <c r="K65">
        <f t="shared" si="20"/>
        <v>94.5</v>
      </c>
      <c r="L65">
        <f t="shared" si="22"/>
        <v>32.900000000000006</v>
      </c>
      <c r="M65" s="3">
        <f t="shared" si="8"/>
        <v>24.860336666666669</v>
      </c>
      <c r="N65" s="3">
        <f t="shared" si="21"/>
        <v>939.56741666666676</v>
      </c>
      <c r="P65">
        <v>63</v>
      </c>
      <c r="Q65" s="3">
        <f t="shared" si="10"/>
        <v>605.82060000000001</v>
      </c>
      <c r="R65">
        <f t="shared" si="16"/>
        <v>94.5</v>
      </c>
      <c r="S65">
        <f t="shared" si="12"/>
        <v>32.900000000000006</v>
      </c>
      <c r="T65" s="3">
        <f t="shared" si="13"/>
        <v>24.860336666666669</v>
      </c>
      <c r="U65" s="3">
        <f t="shared" si="17"/>
        <v>630.68093666666664</v>
      </c>
    </row>
    <row r="66" spans="2:21" x14ac:dyDescent="0.3">
      <c r="B66">
        <v>64</v>
      </c>
      <c r="C66" s="2">
        <f t="shared" si="1"/>
        <v>568.53504000000009</v>
      </c>
      <c r="D66">
        <f t="shared" si="18"/>
        <v>224</v>
      </c>
      <c r="E66">
        <f t="shared" si="3"/>
        <v>336</v>
      </c>
      <c r="F66" s="3">
        <f t="shared" si="4"/>
        <v>253.89279999999997</v>
      </c>
      <c r="G66" s="2">
        <f t="shared" si="19"/>
        <v>822.42784000000006</v>
      </c>
      <c r="I66">
        <v>64</v>
      </c>
      <c r="J66" s="3">
        <f t="shared" si="6"/>
        <v>929.22624000000019</v>
      </c>
      <c r="K66">
        <f t="shared" si="20"/>
        <v>96</v>
      </c>
      <c r="L66">
        <f t="shared" si="22"/>
        <v>33.200000000000003</v>
      </c>
      <c r="M66" s="3">
        <f t="shared" si="8"/>
        <v>25.087026666666667</v>
      </c>
      <c r="N66" s="3">
        <f t="shared" si="21"/>
        <v>954.31326666666689</v>
      </c>
      <c r="P66">
        <v>64</v>
      </c>
      <c r="Q66" s="3">
        <f t="shared" si="10"/>
        <v>615.43680000000006</v>
      </c>
      <c r="R66">
        <f t="shared" si="16"/>
        <v>96</v>
      </c>
      <c r="S66">
        <f t="shared" si="12"/>
        <v>33.200000000000003</v>
      </c>
      <c r="T66" s="3">
        <f t="shared" si="13"/>
        <v>25.087026666666667</v>
      </c>
      <c r="U66" s="3">
        <f t="shared" si="17"/>
        <v>640.52382666666676</v>
      </c>
    </row>
    <row r="67" spans="2:21" x14ac:dyDescent="0.3">
      <c r="B67">
        <v>65</v>
      </c>
      <c r="C67" s="2">
        <f t="shared" si="1"/>
        <v>577.41840000000013</v>
      </c>
      <c r="D67">
        <f t="shared" si="18"/>
        <v>227.5</v>
      </c>
      <c r="E67">
        <f t="shared" si="3"/>
        <v>341.25</v>
      </c>
      <c r="F67" s="3">
        <f t="shared" si="4"/>
        <v>257.85987499999999</v>
      </c>
      <c r="G67" s="2">
        <f t="shared" si="19"/>
        <v>835.27827500000012</v>
      </c>
      <c r="I67">
        <v>65</v>
      </c>
      <c r="J67" s="3">
        <f t="shared" si="6"/>
        <v>943.74540000000025</v>
      </c>
      <c r="K67">
        <f t="shared" si="20"/>
        <v>97.5</v>
      </c>
      <c r="L67">
        <f t="shared" ref="L67:L98" si="23">$X$23+K67*$X$16</f>
        <v>33.5</v>
      </c>
      <c r="M67" s="3">
        <f t="shared" si="8"/>
        <v>25.313716666666664</v>
      </c>
      <c r="N67" s="3">
        <f t="shared" si="21"/>
        <v>969.05911666666691</v>
      </c>
      <c r="P67">
        <v>65</v>
      </c>
      <c r="Q67" s="3">
        <f t="shared" si="10"/>
        <v>625.05300000000011</v>
      </c>
      <c r="R67">
        <f t="shared" si="16"/>
        <v>97.5</v>
      </c>
      <c r="S67">
        <f t="shared" si="12"/>
        <v>33.5</v>
      </c>
      <c r="T67" s="3">
        <f t="shared" si="13"/>
        <v>25.313716666666664</v>
      </c>
      <c r="U67" s="3">
        <f t="shared" si="17"/>
        <v>650.36671666666678</v>
      </c>
    </row>
    <row r="68" spans="2:21" x14ac:dyDescent="0.3">
      <c r="B68">
        <v>66</v>
      </c>
      <c r="C68" s="2">
        <f t="shared" ref="C68:C98" si="24">B68*$X$10</f>
        <v>586.30176000000006</v>
      </c>
      <c r="D68">
        <f t="shared" si="18"/>
        <v>231</v>
      </c>
      <c r="E68">
        <f t="shared" ref="E68:E98" si="25">D68*$X$4</f>
        <v>346.5</v>
      </c>
      <c r="F68" s="3">
        <f t="shared" ref="F68:F98" si="26">E68*$AG$8</f>
        <v>261.82694999999995</v>
      </c>
      <c r="G68" s="2">
        <f t="shared" si="19"/>
        <v>848.12870999999996</v>
      </c>
      <c r="I68">
        <v>66</v>
      </c>
      <c r="J68" s="3">
        <f t="shared" ref="J68:J98" si="27">I68*$X$22</f>
        <v>958.26456000000019</v>
      </c>
      <c r="K68">
        <f t="shared" si="20"/>
        <v>99</v>
      </c>
      <c r="L68">
        <f t="shared" si="23"/>
        <v>33.799999999999997</v>
      </c>
      <c r="M68" s="3">
        <f t="shared" ref="M68:M98" si="28">L68*$AG$8</f>
        <v>25.540406666666662</v>
      </c>
      <c r="N68" s="3">
        <f t="shared" si="21"/>
        <v>983.80496666666681</v>
      </c>
      <c r="P68">
        <v>66</v>
      </c>
      <c r="Q68" s="3">
        <f t="shared" ref="Q68:Q98" si="29">P68*$X$33</f>
        <v>634.66920000000005</v>
      </c>
      <c r="R68">
        <f t="shared" si="16"/>
        <v>99</v>
      </c>
      <c r="S68">
        <f t="shared" ref="S68:S98" si="30">$X$34+R68*$X$27</f>
        <v>33.799999999999997</v>
      </c>
      <c r="T68" s="3">
        <f t="shared" ref="T68:T98" si="31">S68*$AG$8</f>
        <v>25.540406666666662</v>
      </c>
      <c r="U68" s="3">
        <f t="shared" si="17"/>
        <v>660.20960666666667</v>
      </c>
    </row>
    <row r="69" spans="2:21" x14ac:dyDescent="0.3">
      <c r="B69">
        <v>67</v>
      </c>
      <c r="C69" s="2">
        <f t="shared" si="24"/>
        <v>595.1851200000001</v>
      </c>
      <c r="D69">
        <f t="shared" si="18"/>
        <v>234.5</v>
      </c>
      <c r="E69">
        <f t="shared" si="25"/>
        <v>351.75</v>
      </c>
      <c r="F69" s="3">
        <f t="shared" si="26"/>
        <v>265.79402499999998</v>
      </c>
      <c r="G69" s="2">
        <f t="shared" si="19"/>
        <v>860.97914500000002</v>
      </c>
      <c r="I69">
        <v>67</v>
      </c>
      <c r="J69" s="3">
        <f t="shared" si="27"/>
        <v>972.78372000000024</v>
      </c>
      <c r="K69">
        <f t="shared" si="20"/>
        <v>100.5</v>
      </c>
      <c r="L69">
        <f t="shared" si="23"/>
        <v>34.1</v>
      </c>
      <c r="M69" s="3">
        <f t="shared" si="28"/>
        <v>25.767096666666667</v>
      </c>
      <c r="N69" s="3">
        <f t="shared" si="21"/>
        <v>998.55081666666695</v>
      </c>
      <c r="P69">
        <v>67</v>
      </c>
      <c r="Q69" s="3">
        <f t="shared" si="29"/>
        <v>644.2854000000001</v>
      </c>
      <c r="R69">
        <f t="shared" si="16"/>
        <v>100.5</v>
      </c>
      <c r="S69">
        <f t="shared" si="30"/>
        <v>34.1</v>
      </c>
      <c r="T69" s="3">
        <f t="shared" si="31"/>
        <v>25.767096666666667</v>
      </c>
      <c r="U69" s="3">
        <f t="shared" si="17"/>
        <v>670.0524966666668</v>
      </c>
    </row>
    <row r="70" spans="2:21" x14ac:dyDescent="0.3">
      <c r="B70">
        <v>68</v>
      </c>
      <c r="C70" s="2">
        <f t="shared" si="24"/>
        <v>604.06848000000014</v>
      </c>
      <c r="D70">
        <f t="shared" si="18"/>
        <v>238</v>
      </c>
      <c r="E70">
        <f t="shared" si="25"/>
        <v>357</v>
      </c>
      <c r="F70" s="3">
        <f t="shared" si="26"/>
        <v>269.7611</v>
      </c>
      <c r="G70" s="2">
        <f t="shared" si="19"/>
        <v>873.82958000000008</v>
      </c>
      <c r="I70">
        <v>68</v>
      </c>
      <c r="J70" s="3">
        <f t="shared" si="27"/>
        <v>987.30288000000019</v>
      </c>
      <c r="K70">
        <f t="shared" si="20"/>
        <v>102</v>
      </c>
      <c r="L70">
        <f t="shared" si="23"/>
        <v>34.400000000000006</v>
      </c>
      <c r="M70" s="3">
        <f t="shared" si="28"/>
        <v>25.993786666666669</v>
      </c>
      <c r="N70" s="3">
        <f t="shared" si="21"/>
        <v>1013.2966666666669</v>
      </c>
      <c r="P70">
        <v>68</v>
      </c>
      <c r="Q70" s="3">
        <f t="shared" si="29"/>
        <v>653.90160000000003</v>
      </c>
      <c r="R70">
        <f t="shared" si="16"/>
        <v>102</v>
      </c>
      <c r="S70">
        <f t="shared" si="30"/>
        <v>34.400000000000006</v>
      </c>
      <c r="T70" s="3">
        <f t="shared" si="31"/>
        <v>25.993786666666669</v>
      </c>
      <c r="U70" s="3">
        <f t="shared" si="17"/>
        <v>679.8953866666667</v>
      </c>
    </row>
    <row r="71" spans="2:21" x14ac:dyDescent="0.3">
      <c r="B71">
        <v>69</v>
      </c>
      <c r="C71" s="2">
        <f t="shared" si="24"/>
        <v>612.95184000000006</v>
      </c>
      <c r="D71">
        <f t="shared" si="18"/>
        <v>241.5</v>
      </c>
      <c r="E71">
        <f t="shared" si="25"/>
        <v>362.25</v>
      </c>
      <c r="F71" s="3">
        <f t="shared" si="26"/>
        <v>273.72817499999996</v>
      </c>
      <c r="G71" s="2">
        <f t="shared" si="19"/>
        <v>886.68001500000003</v>
      </c>
      <c r="I71">
        <v>69</v>
      </c>
      <c r="J71" s="3">
        <f t="shared" si="27"/>
        <v>1001.8220400000002</v>
      </c>
      <c r="K71">
        <f t="shared" si="20"/>
        <v>103.5</v>
      </c>
      <c r="L71">
        <f t="shared" si="23"/>
        <v>34.700000000000003</v>
      </c>
      <c r="M71" s="3">
        <f t="shared" si="28"/>
        <v>26.220476666666666</v>
      </c>
      <c r="N71" s="3">
        <f t="shared" si="21"/>
        <v>1028.0425166666669</v>
      </c>
      <c r="P71">
        <v>69</v>
      </c>
      <c r="Q71" s="3">
        <f t="shared" si="29"/>
        <v>663.51780000000008</v>
      </c>
      <c r="R71">
        <f t="shared" si="16"/>
        <v>103.5</v>
      </c>
      <c r="S71">
        <f t="shared" si="30"/>
        <v>34.700000000000003</v>
      </c>
      <c r="T71" s="3">
        <f t="shared" si="31"/>
        <v>26.220476666666666</v>
      </c>
      <c r="U71" s="3">
        <f t="shared" si="17"/>
        <v>689.73827666666671</v>
      </c>
    </row>
    <row r="72" spans="2:21" x14ac:dyDescent="0.3">
      <c r="B72">
        <v>70</v>
      </c>
      <c r="C72" s="2">
        <f t="shared" si="24"/>
        <v>621.8352000000001</v>
      </c>
      <c r="D72">
        <f t="shared" si="18"/>
        <v>245</v>
      </c>
      <c r="E72">
        <f t="shared" si="25"/>
        <v>367.5</v>
      </c>
      <c r="F72" s="3">
        <f t="shared" si="26"/>
        <v>277.69524999999999</v>
      </c>
      <c r="G72" s="2">
        <f t="shared" si="19"/>
        <v>899.53045000000009</v>
      </c>
      <c r="I72">
        <v>70</v>
      </c>
      <c r="J72" s="3">
        <f t="shared" si="27"/>
        <v>1016.3412000000002</v>
      </c>
      <c r="K72">
        <f t="shared" si="20"/>
        <v>105</v>
      </c>
      <c r="L72">
        <f t="shared" si="23"/>
        <v>35</v>
      </c>
      <c r="M72" s="3">
        <f t="shared" si="28"/>
        <v>26.447166666666664</v>
      </c>
      <c r="N72" s="3">
        <f t="shared" si="21"/>
        <v>1042.7883666666669</v>
      </c>
      <c r="P72">
        <v>70</v>
      </c>
      <c r="Q72" s="3">
        <f t="shared" si="29"/>
        <v>673.13400000000001</v>
      </c>
      <c r="R72">
        <f t="shared" si="16"/>
        <v>105</v>
      </c>
      <c r="S72">
        <f t="shared" si="30"/>
        <v>35</v>
      </c>
      <c r="T72" s="3">
        <f t="shared" si="31"/>
        <v>26.447166666666664</v>
      </c>
      <c r="U72" s="3">
        <f t="shared" si="17"/>
        <v>699.58116666666672</v>
      </c>
    </row>
    <row r="73" spans="2:21" x14ac:dyDescent="0.3">
      <c r="B73">
        <v>71</v>
      </c>
      <c r="C73" s="2">
        <f t="shared" si="24"/>
        <v>630.71856000000014</v>
      </c>
      <c r="D73">
        <f t="shared" si="18"/>
        <v>248.5</v>
      </c>
      <c r="E73">
        <f t="shared" si="25"/>
        <v>372.75</v>
      </c>
      <c r="F73" s="3">
        <f t="shared" si="26"/>
        <v>281.66232499999995</v>
      </c>
      <c r="G73" s="2">
        <f t="shared" si="19"/>
        <v>912.38088500000003</v>
      </c>
      <c r="I73">
        <v>71</v>
      </c>
      <c r="J73" s="3">
        <f t="shared" si="27"/>
        <v>1030.8603600000001</v>
      </c>
      <c r="K73">
        <f t="shared" si="20"/>
        <v>106.5</v>
      </c>
      <c r="L73">
        <f t="shared" si="23"/>
        <v>35.299999999999997</v>
      </c>
      <c r="M73" s="3">
        <f t="shared" si="28"/>
        <v>26.673856666666662</v>
      </c>
      <c r="N73" s="3">
        <f t="shared" si="21"/>
        <v>1057.5342166666667</v>
      </c>
      <c r="P73">
        <v>71</v>
      </c>
      <c r="Q73" s="3">
        <f t="shared" si="29"/>
        <v>682.75020000000006</v>
      </c>
      <c r="R73">
        <f t="shared" si="16"/>
        <v>106.5</v>
      </c>
      <c r="S73">
        <f t="shared" si="30"/>
        <v>35.299999999999997</v>
      </c>
      <c r="T73" s="3">
        <f t="shared" si="31"/>
        <v>26.673856666666662</v>
      </c>
      <c r="U73" s="3">
        <f t="shared" si="17"/>
        <v>709.42405666666673</v>
      </c>
    </row>
    <row r="74" spans="2:21" x14ac:dyDescent="0.3">
      <c r="B74">
        <v>72</v>
      </c>
      <c r="C74" s="2">
        <f t="shared" si="24"/>
        <v>639.60192000000006</v>
      </c>
      <c r="D74">
        <f t="shared" si="18"/>
        <v>252</v>
      </c>
      <c r="E74">
        <f t="shared" si="25"/>
        <v>378</v>
      </c>
      <c r="F74" s="3">
        <f t="shared" si="26"/>
        <v>285.62939999999998</v>
      </c>
      <c r="G74" s="2">
        <f t="shared" si="19"/>
        <v>925.2313200000001</v>
      </c>
      <c r="I74">
        <v>72</v>
      </c>
      <c r="J74" s="3">
        <f t="shared" si="27"/>
        <v>1045.3795200000002</v>
      </c>
      <c r="K74">
        <f t="shared" si="20"/>
        <v>108</v>
      </c>
      <c r="L74">
        <f t="shared" si="23"/>
        <v>35.6</v>
      </c>
      <c r="M74" s="3">
        <f t="shared" si="28"/>
        <v>26.900546666666667</v>
      </c>
      <c r="N74" s="3">
        <f t="shared" si="21"/>
        <v>1072.2800666666669</v>
      </c>
      <c r="P74">
        <v>72</v>
      </c>
      <c r="Q74" s="3">
        <f t="shared" si="29"/>
        <v>692.36640000000011</v>
      </c>
      <c r="R74">
        <f t="shared" ref="R74:R98" si="32">P74*$X$32</f>
        <v>108</v>
      </c>
      <c r="S74">
        <f t="shared" si="30"/>
        <v>35.6</v>
      </c>
      <c r="T74" s="3">
        <f t="shared" si="31"/>
        <v>26.900546666666667</v>
      </c>
      <c r="U74" s="3">
        <f t="shared" ref="U74:U98" si="33">T74+Q74</f>
        <v>719.26694666666674</v>
      </c>
    </row>
    <row r="75" spans="2:21" x14ac:dyDescent="0.3">
      <c r="B75">
        <v>73</v>
      </c>
      <c r="C75" s="2">
        <f t="shared" si="24"/>
        <v>648.4852800000001</v>
      </c>
      <c r="D75">
        <f t="shared" si="18"/>
        <v>255.5</v>
      </c>
      <c r="E75">
        <f t="shared" si="25"/>
        <v>383.25</v>
      </c>
      <c r="F75" s="3">
        <f t="shared" si="26"/>
        <v>289.596475</v>
      </c>
      <c r="G75" s="2">
        <f t="shared" si="19"/>
        <v>938.08175500000016</v>
      </c>
      <c r="I75">
        <v>73</v>
      </c>
      <c r="J75" s="3">
        <f t="shared" si="27"/>
        <v>1059.8986800000002</v>
      </c>
      <c r="K75">
        <f t="shared" si="20"/>
        <v>109.5</v>
      </c>
      <c r="L75">
        <f t="shared" si="23"/>
        <v>35.900000000000006</v>
      </c>
      <c r="M75" s="3">
        <f t="shared" si="28"/>
        <v>27.127236666666668</v>
      </c>
      <c r="N75" s="3">
        <f t="shared" si="21"/>
        <v>1087.0259166666669</v>
      </c>
      <c r="P75">
        <v>73</v>
      </c>
      <c r="Q75" s="3">
        <f t="shared" si="29"/>
        <v>701.98260000000005</v>
      </c>
      <c r="R75">
        <f t="shared" si="32"/>
        <v>109.5</v>
      </c>
      <c r="S75">
        <f t="shared" si="30"/>
        <v>35.900000000000006</v>
      </c>
      <c r="T75" s="3">
        <f t="shared" si="31"/>
        <v>27.127236666666668</v>
      </c>
      <c r="U75" s="3">
        <f t="shared" si="33"/>
        <v>729.10983666666675</v>
      </c>
    </row>
    <row r="76" spans="2:21" x14ac:dyDescent="0.3">
      <c r="B76">
        <v>74</v>
      </c>
      <c r="C76" s="2">
        <f t="shared" si="24"/>
        <v>657.36864000000014</v>
      </c>
      <c r="D76">
        <f t="shared" si="18"/>
        <v>259</v>
      </c>
      <c r="E76">
        <f t="shared" si="25"/>
        <v>388.5</v>
      </c>
      <c r="F76" s="3">
        <f t="shared" si="26"/>
        <v>293.56354999999996</v>
      </c>
      <c r="G76" s="2">
        <f t="shared" si="19"/>
        <v>950.93219000000011</v>
      </c>
      <c r="I76">
        <v>74</v>
      </c>
      <c r="J76" s="3">
        <f t="shared" si="27"/>
        <v>1074.4178400000003</v>
      </c>
      <c r="K76">
        <f t="shared" si="20"/>
        <v>111</v>
      </c>
      <c r="L76">
        <f t="shared" si="23"/>
        <v>36.200000000000003</v>
      </c>
      <c r="M76" s="3">
        <f t="shared" si="28"/>
        <v>27.353926666666666</v>
      </c>
      <c r="N76" s="3">
        <f t="shared" si="21"/>
        <v>1101.771766666667</v>
      </c>
      <c r="P76">
        <v>74</v>
      </c>
      <c r="Q76" s="3">
        <f t="shared" si="29"/>
        <v>711.5988000000001</v>
      </c>
      <c r="R76">
        <f t="shared" si="32"/>
        <v>111</v>
      </c>
      <c r="S76">
        <f t="shared" si="30"/>
        <v>36.200000000000003</v>
      </c>
      <c r="T76" s="3">
        <f t="shared" si="31"/>
        <v>27.353926666666666</v>
      </c>
      <c r="U76" s="3">
        <f t="shared" si="33"/>
        <v>738.95272666666676</v>
      </c>
    </row>
    <row r="77" spans="2:21" x14ac:dyDescent="0.3">
      <c r="B77">
        <v>75</v>
      </c>
      <c r="C77" s="2">
        <f t="shared" si="24"/>
        <v>666.25200000000007</v>
      </c>
      <c r="D77">
        <f t="shared" si="18"/>
        <v>262.5</v>
      </c>
      <c r="E77">
        <f t="shared" si="25"/>
        <v>393.75</v>
      </c>
      <c r="F77" s="3">
        <f t="shared" si="26"/>
        <v>297.53062499999999</v>
      </c>
      <c r="G77" s="2">
        <f t="shared" si="19"/>
        <v>963.78262500000005</v>
      </c>
      <c r="I77">
        <v>75</v>
      </c>
      <c r="J77" s="3">
        <f t="shared" si="27"/>
        <v>1088.9370000000001</v>
      </c>
      <c r="K77">
        <f t="shared" si="20"/>
        <v>112.5</v>
      </c>
      <c r="L77">
        <f t="shared" si="23"/>
        <v>36.5</v>
      </c>
      <c r="M77" s="3">
        <f t="shared" si="28"/>
        <v>27.580616666666664</v>
      </c>
      <c r="N77" s="3">
        <f t="shared" si="21"/>
        <v>1116.5176166666668</v>
      </c>
      <c r="P77">
        <v>75</v>
      </c>
      <c r="Q77" s="3">
        <f t="shared" si="29"/>
        <v>721.21500000000003</v>
      </c>
      <c r="R77">
        <f t="shared" si="32"/>
        <v>112.5</v>
      </c>
      <c r="S77">
        <f t="shared" si="30"/>
        <v>36.5</v>
      </c>
      <c r="T77" s="3">
        <f t="shared" si="31"/>
        <v>27.580616666666664</v>
      </c>
      <c r="U77" s="3">
        <f t="shared" si="33"/>
        <v>748.79561666666666</v>
      </c>
    </row>
    <row r="78" spans="2:21" x14ac:dyDescent="0.3">
      <c r="B78">
        <v>76</v>
      </c>
      <c r="C78" s="2">
        <f t="shared" si="24"/>
        <v>675.13536000000011</v>
      </c>
      <c r="D78">
        <f t="shared" si="18"/>
        <v>266</v>
      </c>
      <c r="E78">
        <f t="shared" si="25"/>
        <v>399</v>
      </c>
      <c r="F78" s="3">
        <f t="shared" si="26"/>
        <v>301.49769999999995</v>
      </c>
      <c r="G78" s="2">
        <f t="shared" si="19"/>
        <v>976.63306000000011</v>
      </c>
      <c r="I78">
        <v>76</v>
      </c>
      <c r="J78" s="3">
        <f t="shared" si="27"/>
        <v>1103.4561600000002</v>
      </c>
      <c r="K78">
        <f t="shared" si="20"/>
        <v>114</v>
      </c>
      <c r="L78">
        <f t="shared" si="23"/>
        <v>36.799999999999997</v>
      </c>
      <c r="M78" s="3">
        <f t="shared" si="28"/>
        <v>27.807306666666662</v>
      </c>
      <c r="N78" s="3">
        <f t="shared" si="21"/>
        <v>1131.2634666666668</v>
      </c>
      <c r="P78">
        <v>76</v>
      </c>
      <c r="Q78" s="3">
        <f t="shared" si="29"/>
        <v>730.83120000000008</v>
      </c>
      <c r="R78">
        <f t="shared" si="32"/>
        <v>114</v>
      </c>
      <c r="S78">
        <f t="shared" si="30"/>
        <v>36.799999999999997</v>
      </c>
      <c r="T78" s="3">
        <f t="shared" si="31"/>
        <v>27.807306666666662</v>
      </c>
      <c r="U78" s="3">
        <f t="shared" si="33"/>
        <v>758.63850666666679</v>
      </c>
    </row>
    <row r="79" spans="2:21" x14ac:dyDescent="0.3">
      <c r="B79">
        <v>77</v>
      </c>
      <c r="C79" s="2">
        <f t="shared" si="24"/>
        <v>684.01872000000014</v>
      </c>
      <c r="D79">
        <f t="shared" si="18"/>
        <v>269.5</v>
      </c>
      <c r="E79">
        <f t="shared" si="25"/>
        <v>404.25</v>
      </c>
      <c r="F79" s="3">
        <f t="shared" si="26"/>
        <v>305.46477499999997</v>
      </c>
      <c r="G79" s="2">
        <f t="shared" si="19"/>
        <v>989.48349500000018</v>
      </c>
      <c r="I79">
        <v>77</v>
      </c>
      <c r="J79" s="3">
        <f t="shared" si="27"/>
        <v>1117.9753200000002</v>
      </c>
      <c r="K79">
        <f t="shared" si="20"/>
        <v>115.5</v>
      </c>
      <c r="L79">
        <f t="shared" si="23"/>
        <v>37.1</v>
      </c>
      <c r="M79" s="3">
        <f t="shared" si="28"/>
        <v>28.033996666666667</v>
      </c>
      <c r="N79" s="3">
        <f t="shared" si="21"/>
        <v>1146.009316666667</v>
      </c>
      <c r="P79">
        <v>77</v>
      </c>
      <c r="Q79" s="3">
        <f t="shared" si="29"/>
        <v>740.44740000000013</v>
      </c>
      <c r="R79">
        <f t="shared" si="32"/>
        <v>115.5</v>
      </c>
      <c r="S79">
        <f t="shared" si="30"/>
        <v>37.1</v>
      </c>
      <c r="T79" s="3">
        <f t="shared" si="31"/>
        <v>28.033996666666667</v>
      </c>
      <c r="U79" s="3">
        <f t="shared" si="33"/>
        <v>768.4813966666668</v>
      </c>
    </row>
    <row r="80" spans="2:21" x14ac:dyDescent="0.3">
      <c r="B80">
        <v>78</v>
      </c>
      <c r="C80" s="2">
        <f t="shared" si="24"/>
        <v>692.90208000000007</v>
      </c>
      <c r="D80">
        <f t="shared" si="18"/>
        <v>273</v>
      </c>
      <c r="E80">
        <f t="shared" si="25"/>
        <v>409.5</v>
      </c>
      <c r="F80" s="3">
        <f t="shared" si="26"/>
        <v>309.43185</v>
      </c>
      <c r="G80" s="2">
        <f t="shared" si="19"/>
        <v>1002.33393</v>
      </c>
      <c r="I80">
        <v>78</v>
      </c>
      <c r="J80" s="3">
        <f t="shared" si="27"/>
        <v>1132.4944800000003</v>
      </c>
      <c r="K80">
        <f t="shared" si="20"/>
        <v>117</v>
      </c>
      <c r="L80">
        <f t="shared" si="23"/>
        <v>37.400000000000006</v>
      </c>
      <c r="M80" s="3">
        <f t="shared" si="28"/>
        <v>28.260686666666668</v>
      </c>
      <c r="N80" s="3">
        <f t="shared" si="21"/>
        <v>1160.755166666667</v>
      </c>
      <c r="P80">
        <v>78</v>
      </c>
      <c r="Q80" s="3">
        <f t="shared" si="29"/>
        <v>750.06360000000006</v>
      </c>
      <c r="R80">
        <f t="shared" si="32"/>
        <v>117</v>
      </c>
      <c r="S80">
        <f t="shared" si="30"/>
        <v>37.400000000000006</v>
      </c>
      <c r="T80" s="3">
        <f t="shared" si="31"/>
        <v>28.260686666666668</v>
      </c>
      <c r="U80" s="3">
        <f t="shared" si="33"/>
        <v>778.32428666666669</v>
      </c>
    </row>
    <row r="81" spans="2:21" x14ac:dyDescent="0.3">
      <c r="B81">
        <v>79</v>
      </c>
      <c r="C81" s="2">
        <f t="shared" si="24"/>
        <v>701.78544000000011</v>
      </c>
      <c r="D81">
        <f t="shared" si="18"/>
        <v>276.5</v>
      </c>
      <c r="E81">
        <f t="shared" si="25"/>
        <v>414.75</v>
      </c>
      <c r="F81" s="3">
        <f t="shared" si="26"/>
        <v>313.39892499999996</v>
      </c>
      <c r="G81" s="2">
        <f t="shared" si="19"/>
        <v>1015.1843650000001</v>
      </c>
      <c r="I81">
        <v>79</v>
      </c>
      <c r="J81" s="3">
        <f t="shared" si="27"/>
        <v>1147.0136400000001</v>
      </c>
      <c r="K81">
        <f t="shared" si="20"/>
        <v>118.5</v>
      </c>
      <c r="L81">
        <f t="shared" si="23"/>
        <v>37.700000000000003</v>
      </c>
      <c r="M81" s="3">
        <f t="shared" si="28"/>
        <v>28.487376666666666</v>
      </c>
      <c r="N81" s="3">
        <f t="shared" si="21"/>
        <v>1175.5010166666668</v>
      </c>
      <c r="P81">
        <v>79</v>
      </c>
      <c r="Q81" s="3">
        <f t="shared" si="29"/>
        <v>759.67980000000011</v>
      </c>
      <c r="R81">
        <f t="shared" si="32"/>
        <v>118.5</v>
      </c>
      <c r="S81">
        <f t="shared" si="30"/>
        <v>37.700000000000003</v>
      </c>
      <c r="T81" s="3">
        <f t="shared" si="31"/>
        <v>28.487376666666666</v>
      </c>
      <c r="U81" s="3">
        <f t="shared" si="33"/>
        <v>788.16717666666682</v>
      </c>
    </row>
    <row r="82" spans="2:21" x14ac:dyDescent="0.3">
      <c r="B82">
        <v>80</v>
      </c>
      <c r="C82" s="2">
        <f t="shared" si="24"/>
        <v>710.66880000000015</v>
      </c>
      <c r="D82">
        <f t="shared" si="18"/>
        <v>280</v>
      </c>
      <c r="E82">
        <f t="shared" si="25"/>
        <v>420</v>
      </c>
      <c r="F82" s="3">
        <f t="shared" si="26"/>
        <v>317.36599999999999</v>
      </c>
      <c r="G82" s="2">
        <f t="shared" si="19"/>
        <v>1028.0348000000001</v>
      </c>
      <c r="I82">
        <v>80</v>
      </c>
      <c r="J82" s="3">
        <f t="shared" si="27"/>
        <v>1161.5328000000002</v>
      </c>
      <c r="K82">
        <f t="shared" si="20"/>
        <v>120</v>
      </c>
      <c r="L82">
        <f t="shared" si="23"/>
        <v>38</v>
      </c>
      <c r="M82" s="3">
        <f t="shared" si="28"/>
        <v>28.714066666666664</v>
      </c>
      <c r="N82" s="3">
        <f t="shared" si="21"/>
        <v>1190.2468666666668</v>
      </c>
      <c r="P82">
        <v>80</v>
      </c>
      <c r="Q82" s="3">
        <f t="shared" si="29"/>
        <v>769.29600000000005</v>
      </c>
      <c r="R82">
        <f t="shared" si="32"/>
        <v>120</v>
      </c>
      <c r="S82">
        <f t="shared" si="30"/>
        <v>38</v>
      </c>
      <c r="T82" s="3">
        <f t="shared" si="31"/>
        <v>28.714066666666664</v>
      </c>
      <c r="U82" s="3">
        <f t="shared" si="33"/>
        <v>798.01006666666672</v>
      </c>
    </row>
    <row r="83" spans="2:21" x14ac:dyDescent="0.3">
      <c r="B83">
        <v>81</v>
      </c>
      <c r="C83" s="2">
        <f t="shared" si="24"/>
        <v>719.55216000000007</v>
      </c>
      <c r="D83">
        <f t="shared" si="18"/>
        <v>283.5</v>
      </c>
      <c r="E83">
        <f t="shared" si="25"/>
        <v>425.25</v>
      </c>
      <c r="F83" s="3">
        <f t="shared" si="26"/>
        <v>321.33307499999995</v>
      </c>
      <c r="G83" s="2">
        <f t="shared" si="19"/>
        <v>1040.885235</v>
      </c>
      <c r="I83">
        <v>81</v>
      </c>
      <c r="J83" s="3">
        <f t="shared" si="27"/>
        <v>1176.0519600000002</v>
      </c>
      <c r="K83">
        <f t="shared" si="20"/>
        <v>121.5</v>
      </c>
      <c r="L83">
        <f t="shared" si="23"/>
        <v>38.299999999999997</v>
      </c>
      <c r="M83" s="3">
        <f t="shared" si="28"/>
        <v>28.940756666666662</v>
      </c>
      <c r="N83" s="3">
        <f t="shared" si="21"/>
        <v>1204.9927166666669</v>
      </c>
      <c r="P83">
        <v>81</v>
      </c>
      <c r="Q83" s="3">
        <f t="shared" si="29"/>
        <v>778.9122000000001</v>
      </c>
      <c r="R83">
        <f t="shared" si="32"/>
        <v>121.5</v>
      </c>
      <c r="S83">
        <f t="shared" si="30"/>
        <v>38.299999999999997</v>
      </c>
      <c r="T83" s="3">
        <f t="shared" si="31"/>
        <v>28.940756666666662</v>
      </c>
      <c r="U83" s="3">
        <f t="shared" si="33"/>
        <v>807.85295666666673</v>
      </c>
    </row>
    <row r="84" spans="2:21" x14ac:dyDescent="0.3">
      <c r="B84">
        <v>82</v>
      </c>
      <c r="C84" s="2">
        <f t="shared" si="24"/>
        <v>728.43552000000011</v>
      </c>
      <c r="D84">
        <f t="shared" si="18"/>
        <v>287</v>
      </c>
      <c r="E84">
        <f t="shared" si="25"/>
        <v>430.5</v>
      </c>
      <c r="F84" s="3">
        <f t="shared" si="26"/>
        <v>325.30014999999997</v>
      </c>
      <c r="G84" s="2">
        <f t="shared" si="19"/>
        <v>1053.73567</v>
      </c>
      <c r="I84">
        <v>82</v>
      </c>
      <c r="J84" s="3">
        <f t="shared" si="27"/>
        <v>1190.5711200000003</v>
      </c>
      <c r="K84">
        <f t="shared" si="20"/>
        <v>123</v>
      </c>
      <c r="L84">
        <f t="shared" si="23"/>
        <v>38.6</v>
      </c>
      <c r="M84" s="3">
        <f t="shared" si="28"/>
        <v>29.167446666666667</v>
      </c>
      <c r="N84" s="3">
        <f t="shared" si="21"/>
        <v>1219.7385666666669</v>
      </c>
      <c r="P84">
        <v>82</v>
      </c>
      <c r="Q84" s="3">
        <f t="shared" si="29"/>
        <v>788.52840000000003</v>
      </c>
      <c r="R84">
        <f t="shared" si="32"/>
        <v>123</v>
      </c>
      <c r="S84">
        <f t="shared" si="30"/>
        <v>38.6</v>
      </c>
      <c r="T84" s="3">
        <f t="shared" si="31"/>
        <v>29.167446666666667</v>
      </c>
      <c r="U84" s="3">
        <f t="shared" si="33"/>
        <v>817.69584666666674</v>
      </c>
    </row>
    <row r="85" spans="2:21" x14ac:dyDescent="0.3">
      <c r="B85">
        <v>83</v>
      </c>
      <c r="C85" s="2">
        <f t="shared" si="24"/>
        <v>737.31888000000015</v>
      </c>
      <c r="D85">
        <f t="shared" si="18"/>
        <v>290.5</v>
      </c>
      <c r="E85">
        <f t="shared" si="25"/>
        <v>435.75</v>
      </c>
      <c r="F85" s="3">
        <f t="shared" si="26"/>
        <v>329.267225</v>
      </c>
      <c r="G85" s="2">
        <f t="shared" si="19"/>
        <v>1066.5861050000001</v>
      </c>
      <c r="I85">
        <v>83</v>
      </c>
      <c r="J85" s="3">
        <f t="shared" si="27"/>
        <v>1205.0902800000003</v>
      </c>
      <c r="K85">
        <f t="shared" si="20"/>
        <v>124.5</v>
      </c>
      <c r="L85">
        <f t="shared" si="23"/>
        <v>38.900000000000006</v>
      </c>
      <c r="M85" s="3">
        <f t="shared" si="28"/>
        <v>29.394136666666668</v>
      </c>
      <c r="N85" s="3">
        <f t="shared" si="21"/>
        <v>1234.4844166666671</v>
      </c>
      <c r="P85">
        <v>83</v>
      </c>
      <c r="Q85" s="3">
        <f t="shared" si="29"/>
        <v>798.14460000000008</v>
      </c>
      <c r="R85">
        <f t="shared" si="32"/>
        <v>124.5</v>
      </c>
      <c r="S85">
        <f t="shared" si="30"/>
        <v>38.900000000000006</v>
      </c>
      <c r="T85" s="3">
        <f t="shared" si="31"/>
        <v>29.394136666666668</v>
      </c>
      <c r="U85" s="3">
        <f t="shared" si="33"/>
        <v>827.53873666666675</v>
      </c>
    </row>
    <row r="86" spans="2:21" x14ac:dyDescent="0.3">
      <c r="B86">
        <v>84</v>
      </c>
      <c r="C86" s="2">
        <f t="shared" si="24"/>
        <v>746.20224000000007</v>
      </c>
      <c r="D86">
        <f t="shared" si="18"/>
        <v>294</v>
      </c>
      <c r="E86">
        <f t="shared" si="25"/>
        <v>441</v>
      </c>
      <c r="F86" s="3">
        <f t="shared" si="26"/>
        <v>333.23429999999996</v>
      </c>
      <c r="G86" s="2">
        <f t="shared" si="19"/>
        <v>1079.4365400000002</v>
      </c>
      <c r="I86">
        <v>84</v>
      </c>
      <c r="J86" s="3">
        <f t="shared" si="27"/>
        <v>1219.6094400000002</v>
      </c>
      <c r="K86">
        <f t="shared" si="20"/>
        <v>126</v>
      </c>
      <c r="L86">
        <f t="shared" si="23"/>
        <v>39.200000000000003</v>
      </c>
      <c r="M86" s="3">
        <f t="shared" si="28"/>
        <v>29.620826666666666</v>
      </c>
      <c r="N86" s="3">
        <f t="shared" si="21"/>
        <v>1249.2302666666669</v>
      </c>
      <c r="P86">
        <v>84</v>
      </c>
      <c r="Q86" s="3">
        <f t="shared" si="29"/>
        <v>807.76080000000013</v>
      </c>
      <c r="R86">
        <f t="shared" si="32"/>
        <v>126</v>
      </c>
      <c r="S86">
        <f t="shared" si="30"/>
        <v>39.200000000000003</v>
      </c>
      <c r="T86" s="3">
        <f t="shared" si="31"/>
        <v>29.620826666666666</v>
      </c>
      <c r="U86" s="3">
        <f t="shared" si="33"/>
        <v>837.38162666666676</v>
      </c>
    </row>
    <row r="87" spans="2:21" x14ac:dyDescent="0.3">
      <c r="B87">
        <v>85</v>
      </c>
      <c r="C87" s="2">
        <f t="shared" si="24"/>
        <v>755.08560000000011</v>
      </c>
      <c r="D87">
        <f t="shared" ref="D87:D98" si="34">B87*$X$9</f>
        <v>297.5</v>
      </c>
      <c r="E87">
        <f t="shared" si="25"/>
        <v>446.25</v>
      </c>
      <c r="F87" s="3">
        <f t="shared" si="26"/>
        <v>337.20137499999998</v>
      </c>
      <c r="G87" s="2">
        <f t="shared" ref="G87:G98" si="35">F87+C87</f>
        <v>1092.286975</v>
      </c>
      <c r="I87">
        <v>85</v>
      </c>
      <c r="J87" s="3">
        <f t="shared" si="27"/>
        <v>1234.1286000000002</v>
      </c>
      <c r="K87">
        <f t="shared" ref="K87:K98" si="36">I87*$X$21</f>
        <v>127.5</v>
      </c>
      <c r="L87">
        <f t="shared" si="23"/>
        <v>39.5</v>
      </c>
      <c r="M87" s="3">
        <f t="shared" si="28"/>
        <v>29.847516666666664</v>
      </c>
      <c r="N87" s="3">
        <f t="shared" ref="N87:N98" si="37">M87+J87</f>
        <v>1263.9761166666669</v>
      </c>
      <c r="P87">
        <v>85</v>
      </c>
      <c r="Q87" s="3">
        <f t="shared" si="29"/>
        <v>817.37700000000007</v>
      </c>
      <c r="R87">
        <f t="shared" si="32"/>
        <v>127.5</v>
      </c>
      <c r="S87">
        <f t="shared" si="30"/>
        <v>39.5</v>
      </c>
      <c r="T87" s="3">
        <f t="shared" si="31"/>
        <v>29.847516666666664</v>
      </c>
      <c r="U87" s="3">
        <f t="shared" si="33"/>
        <v>847.22451666666677</v>
      </c>
    </row>
    <row r="88" spans="2:21" x14ac:dyDescent="0.3">
      <c r="B88">
        <v>86</v>
      </c>
      <c r="C88" s="2">
        <f t="shared" si="24"/>
        <v>763.96896000000015</v>
      </c>
      <c r="D88">
        <f t="shared" si="34"/>
        <v>301</v>
      </c>
      <c r="E88">
        <f t="shared" si="25"/>
        <v>451.5</v>
      </c>
      <c r="F88" s="3">
        <f t="shared" si="26"/>
        <v>341.16844999999995</v>
      </c>
      <c r="G88" s="2">
        <f t="shared" si="35"/>
        <v>1105.13741</v>
      </c>
      <c r="I88">
        <v>86</v>
      </c>
      <c r="J88" s="3">
        <f t="shared" si="27"/>
        <v>1248.6477600000003</v>
      </c>
      <c r="K88">
        <f t="shared" si="36"/>
        <v>129</v>
      </c>
      <c r="L88">
        <f t="shared" si="23"/>
        <v>39.799999999999997</v>
      </c>
      <c r="M88" s="3">
        <f t="shared" si="28"/>
        <v>30.074206666666662</v>
      </c>
      <c r="N88" s="3">
        <f t="shared" si="37"/>
        <v>1278.721966666667</v>
      </c>
      <c r="P88">
        <v>86</v>
      </c>
      <c r="Q88" s="3">
        <f t="shared" si="29"/>
        <v>826.99320000000012</v>
      </c>
      <c r="R88">
        <f t="shared" si="32"/>
        <v>129</v>
      </c>
      <c r="S88">
        <f t="shared" si="30"/>
        <v>39.799999999999997</v>
      </c>
      <c r="T88" s="3">
        <f t="shared" si="31"/>
        <v>30.074206666666662</v>
      </c>
      <c r="U88" s="3">
        <f t="shared" si="33"/>
        <v>857.06740666666678</v>
      </c>
    </row>
    <row r="89" spans="2:21" x14ac:dyDescent="0.3">
      <c r="B89">
        <v>87</v>
      </c>
      <c r="C89" s="2">
        <f t="shared" si="24"/>
        <v>772.85232000000008</v>
      </c>
      <c r="D89">
        <f t="shared" si="34"/>
        <v>304.5</v>
      </c>
      <c r="E89">
        <f t="shared" si="25"/>
        <v>456.75</v>
      </c>
      <c r="F89" s="3">
        <f t="shared" si="26"/>
        <v>345.13552499999997</v>
      </c>
      <c r="G89" s="2">
        <f t="shared" si="35"/>
        <v>1117.9878450000001</v>
      </c>
      <c r="I89">
        <v>87</v>
      </c>
      <c r="J89" s="3">
        <f t="shared" si="27"/>
        <v>1263.1669200000003</v>
      </c>
      <c r="K89">
        <f t="shared" si="36"/>
        <v>130.5</v>
      </c>
      <c r="L89">
        <f t="shared" si="23"/>
        <v>40.1</v>
      </c>
      <c r="M89" s="3">
        <f t="shared" si="28"/>
        <v>30.300896666666667</v>
      </c>
      <c r="N89" s="3">
        <f t="shared" si="37"/>
        <v>1293.467816666667</v>
      </c>
      <c r="P89">
        <v>87</v>
      </c>
      <c r="Q89" s="3">
        <f t="shared" si="29"/>
        <v>836.60940000000005</v>
      </c>
      <c r="R89">
        <f t="shared" si="32"/>
        <v>130.5</v>
      </c>
      <c r="S89">
        <f t="shared" si="30"/>
        <v>40.1</v>
      </c>
      <c r="T89" s="3">
        <f t="shared" si="31"/>
        <v>30.300896666666667</v>
      </c>
      <c r="U89" s="3">
        <f t="shared" si="33"/>
        <v>866.91029666666668</v>
      </c>
    </row>
    <row r="90" spans="2:21" x14ac:dyDescent="0.3">
      <c r="B90">
        <v>88</v>
      </c>
      <c r="C90" s="2">
        <f t="shared" si="24"/>
        <v>781.73568000000012</v>
      </c>
      <c r="D90">
        <f t="shared" si="34"/>
        <v>308</v>
      </c>
      <c r="E90">
        <f t="shared" si="25"/>
        <v>462</v>
      </c>
      <c r="F90" s="3">
        <f t="shared" si="26"/>
        <v>349.1026</v>
      </c>
      <c r="G90" s="2">
        <f t="shared" si="35"/>
        <v>1130.8382800000002</v>
      </c>
      <c r="I90">
        <v>88</v>
      </c>
      <c r="J90" s="3">
        <f t="shared" si="27"/>
        <v>1277.6860800000002</v>
      </c>
      <c r="K90">
        <f t="shared" si="36"/>
        <v>132</v>
      </c>
      <c r="L90">
        <f t="shared" si="23"/>
        <v>40.400000000000006</v>
      </c>
      <c r="M90" s="3">
        <f t="shared" si="28"/>
        <v>30.527586666666668</v>
      </c>
      <c r="N90" s="3">
        <f t="shared" si="37"/>
        <v>1308.2136666666668</v>
      </c>
      <c r="P90">
        <v>88</v>
      </c>
      <c r="Q90" s="3">
        <f t="shared" si="29"/>
        <v>846.2256000000001</v>
      </c>
      <c r="R90">
        <f t="shared" si="32"/>
        <v>132</v>
      </c>
      <c r="S90">
        <f t="shared" si="30"/>
        <v>40.400000000000006</v>
      </c>
      <c r="T90" s="3">
        <f t="shared" si="31"/>
        <v>30.527586666666668</v>
      </c>
      <c r="U90" s="3">
        <f t="shared" si="33"/>
        <v>876.75318666666681</v>
      </c>
    </row>
    <row r="91" spans="2:21" x14ac:dyDescent="0.3">
      <c r="B91">
        <v>89</v>
      </c>
      <c r="C91" s="2">
        <f t="shared" si="24"/>
        <v>790.61904000000015</v>
      </c>
      <c r="D91">
        <f t="shared" si="34"/>
        <v>311.5</v>
      </c>
      <c r="E91">
        <f t="shared" si="25"/>
        <v>467.25</v>
      </c>
      <c r="F91" s="3">
        <f t="shared" si="26"/>
        <v>353.06967499999996</v>
      </c>
      <c r="G91" s="2">
        <f t="shared" si="35"/>
        <v>1143.6887150000002</v>
      </c>
      <c r="I91">
        <v>89</v>
      </c>
      <c r="J91" s="3">
        <f t="shared" si="27"/>
        <v>1292.2052400000002</v>
      </c>
      <c r="K91">
        <f t="shared" si="36"/>
        <v>133.5</v>
      </c>
      <c r="L91">
        <f t="shared" si="23"/>
        <v>40.700000000000003</v>
      </c>
      <c r="M91" s="3">
        <f t="shared" si="28"/>
        <v>30.754276666666666</v>
      </c>
      <c r="N91" s="3">
        <f t="shared" si="37"/>
        <v>1322.9595166666668</v>
      </c>
      <c r="P91">
        <v>89</v>
      </c>
      <c r="Q91" s="3">
        <f t="shared" si="29"/>
        <v>855.84180000000003</v>
      </c>
      <c r="R91">
        <f t="shared" si="32"/>
        <v>133.5</v>
      </c>
      <c r="S91">
        <f t="shared" si="30"/>
        <v>40.700000000000003</v>
      </c>
      <c r="T91" s="3">
        <f t="shared" si="31"/>
        <v>30.754276666666666</v>
      </c>
      <c r="U91" s="3">
        <f t="shared" si="33"/>
        <v>886.5960766666667</v>
      </c>
    </row>
    <row r="92" spans="2:21" x14ac:dyDescent="0.3">
      <c r="B92">
        <v>90</v>
      </c>
      <c r="C92" s="2">
        <f t="shared" si="24"/>
        <v>799.50240000000008</v>
      </c>
      <c r="D92">
        <f t="shared" si="34"/>
        <v>315</v>
      </c>
      <c r="E92">
        <f t="shared" si="25"/>
        <v>472.5</v>
      </c>
      <c r="F92" s="3">
        <f t="shared" si="26"/>
        <v>357.03674999999998</v>
      </c>
      <c r="G92" s="2">
        <f t="shared" si="35"/>
        <v>1156.5391500000001</v>
      </c>
      <c r="I92">
        <v>90</v>
      </c>
      <c r="J92" s="3">
        <f t="shared" si="27"/>
        <v>1306.7244000000003</v>
      </c>
      <c r="K92">
        <f t="shared" si="36"/>
        <v>135</v>
      </c>
      <c r="L92">
        <f t="shared" si="23"/>
        <v>41</v>
      </c>
      <c r="M92" s="3">
        <f t="shared" si="28"/>
        <v>30.980966666666664</v>
      </c>
      <c r="N92" s="3">
        <f t="shared" si="37"/>
        <v>1337.705366666667</v>
      </c>
      <c r="P92">
        <v>90</v>
      </c>
      <c r="Q92" s="3">
        <f t="shared" si="29"/>
        <v>865.45800000000008</v>
      </c>
      <c r="R92">
        <f t="shared" si="32"/>
        <v>135</v>
      </c>
      <c r="S92">
        <f t="shared" si="30"/>
        <v>41</v>
      </c>
      <c r="T92" s="3">
        <f t="shared" si="31"/>
        <v>30.980966666666664</v>
      </c>
      <c r="U92" s="3">
        <f t="shared" si="33"/>
        <v>896.43896666666672</v>
      </c>
    </row>
    <row r="93" spans="2:21" x14ac:dyDescent="0.3">
      <c r="B93">
        <v>91</v>
      </c>
      <c r="C93" s="2">
        <f t="shared" si="24"/>
        <v>808.38576000000012</v>
      </c>
      <c r="D93">
        <f t="shared" si="34"/>
        <v>318.5</v>
      </c>
      <c r="E93">
        <f t="shared" si="25"/>
        <v>477.75</v>
      </c>
      <c r="F93" s="3">
        <f t="shared" si="26"/>
        <v>361.00382499999995</v>
      </c>
      <c r="G93" s="2">
        <f t="shared" si="35"/>
        <v>1169.3895850000001</v>
      </c>
      <c r="I93">
        <v>91</v>
      </c>
      <c r="J93" s="3">
        <f t="shared" si="27"/>
        <v>1321.2435600000003</v>
      </c>
      <c r="K93">
        <f t="shared" si="36"/>
        <v>136.5</v>
      </c>
      <c r="L93">
        <f t="shared" si="23"/>
        <v>41.3</v>
      </c>
      <c r="M93" s="3">
        <f t="shared" si="28"/>
        <v>31.207656666666661</v>
      </c>
      <c r="N93" s="3">
        <f t="shared" si="37"/>
        <v>1352.4512166666671</v>
      </c>
      <c r="P93">
        <v>91</v>
      </c>
      <c r="Q93" s="3">
        <f t="shared" si="29"/>
        <v>875.07420000000013</v>
      </c>
      <c r="R93">
        <f t="shared" si="32"/>
        <v>136.5</v>
      </c>
      <c r="S93">
        <f t="shared" si="30"/>
        <v>41.3</v>
      </c>
      <c r="T93" s="3">
        <f t="shared" si="31"/>
        <v>31.207656666666661</v>
      </c>
      <c r="U93" s="3">
        <f t="shared" si="33"/>
        <v>906.28185666666684</v>
      </c>
    </row>
    <row r="94" spans="2:21" x14ac:dyDescent="0.3">
      <c r="B94">
        <v>92</v>
      </c>
      <c r="C94" s="2">
        <f t="shared" si="24"/>
        <v>817.26912000000016</v>
      </c>
      <c r="D94">
        <f t="shared" si="34"/>
        <v>322</v>
      </c>
      <c r="E94">
        <f t="shared" si="25"/>
        <v>483</v>
      </c>
      <c r="F94" s="3">
        <f t="shared" si="26"/>
        <v>364.97089999999997</v>
      </c>
      <c r="G94" s="2">
        <f t="shared" si="35"/>
        <v>1182.2400200000002</v>
      </c>
      <c r="I94">
        <v>92</v>
      </c>
      <c r="J94" s="3">
        <f t="shared" si="27"/>
        <v>1335.7627200000002</v>
      </c>
      <c r="K94">
        <f t="shared" si="36"/>
        <v>138</v>
      </c>
      <c r="L94">
        <f t="shared" si="23"/>
        <v>41.6</v>
      </c>
      <c r="M94" s="3">
        <f t="shared" si="28"/>
        <v>31.434346666666666</v>
      </c>
      <c r="N94" s="3">
        <f t="shared" si="37"/>
        <v>1367.1970666666668</v>
      </c>
      <c r="P94">
        <v>92</v>
      </c>
      <c r="Q94" s="3">
        <f t="shared" si="29"/>
        <v>884.69040000000007</v>
      </c>
      <c r="R94">
        <f t="shared" si="32"/>
        <v>138</v>
      </c>
      <c r="S94">
        <f t="shared" si="30"/>
        <v>41.6</v>
      </c>
      <c r="T94" s="3">
        <f t="shared" si="31"/>
        <v>31.434346666666666</v>
      </c>
      <c r="U94" s="3">
        <f t="shared" si="33"/>
        <v>916.12474666666674</v>
      </c>
    </row>
    <row r="95" spans="2:21" x14ac:dyDescent="0.3">
      <c r="B95">
        <v>93</v>
      </c>
      <c r="C95" s="2">
        <f t="shared" si="24"/>
        <v>826.15248000000008</v>
      </c>
      <c r="D95">
        <f t="shared" si="34"/>
        <v>325.5</v>
      </c>
      <c r="E95">
        <f t="shared" si="25"/>
        <v>488.25</v>
      </c>
      <c r="F95" s="3">
        <f t="shared" si="26"/>
        <v>368.93797499999999</v>
      </c>
      <c r="G95" s="2">
        <f t="shared" si="35"/>
        <v>1195.090455</v>
      </c>
      <c r="I95">
        <v>93</v>
      </c>
      <c r="J95" s="3">
        <f t="shared" si="27"/>
        <v>1350.2818800000002</v>
      </c>
      <c r="K95">
        <f t="shared" si="36"/>
        <v>139.5</v>
      </c>
      <c r="L95">
        <f t="shared" si="23"/>
        <v>41.900000000000006</v>
      </c>
      <c r="M95" s="3">
        <f t="shared" si="28"/>
        <v>31.661036666666668</v>
      </c>
      <c r="N95" s="3">
        <f t="shared" si="37"/>
        <v>1381.9429166666669</v>
      </c>
      <c r="P95">
        <v>93</v>
      </c>
      <c r="Q95" s="3">
        <f t="shared" si="29"/>
        <v>894.30660000000012</v>
      </c>
      <c r="R95">
        <f t="shared" si="32"/>
        <v>139.5</v>
      </c>
      <c r="S95">
        <f t="shared" si="30"/>
        <v>41.900000000000006</v>
      </c>
      <c r="T95" s="3">
        <f t="shared" si="31"/>
        <v>31.661036666666668</v>
      </c>
      <c r="U95" s="3">
        <f t="shared" si="33"/>
        <v>925.96763666666675</v>
      </c>
    </row>
    <row r="96" spans="2:21" x14ac:dyDescent="0.3">
      <c r="B96">
        <v>94</v>
      </c>
      <c r="C96" s="2">
        <f t="shared" si="24"/>
        <v>835.03584000000012</v>
      </c>
      <c r="D96">
        <f t="shared" si="34"/>
        <v>329</v>
      </c>
      <c r="E96">
        <f t="shared" si="25"/>
        <v>493.5</v>
      </c>
      <c r="F96" s="3">
        <f t="shared" si="26"/>
        <v>372.90504999999996</v>
      </c>
      <c r="G96" s="2">
        <f t="shared" si="35"/>
        <v>1207.9408900000001</v>
      </c>
      <c r="I96">
        <v>94</v>
      </c>
      <c r="J96" s="3">
        <f t="shared" si="27"/>
        <v>1364.8010400000003</v>
      </c>
      <c r="K96">
        <f t="shared" si="36"/>
        <v>141</v>
      </c>
      <c r="L96">
        <f t="shared" si="23"/>
        <v>42.2</v>
      </c>
      <c r="M96" s="3">
        <f t="shared" si="28"/>
        <v>31.887726666666666</v>
      </c>
      <c r="N96" s="3">
        <f t="shared" si="37"/>
        <v>1396.6887666666669</v>
      </c>
      <c r="P96">
        <v>94</v>
      </c>
      <c r="Q96" s="3">
        <f t="shared" si="29"/>
        <v>903.92280000000005</v>
      </c>
      <c r="R96">
        <f t="shared" si="32"/>
        <v>141</v>
      </c>
      <c r="S96">
        <f t="shared" si="30"/>
        <v>42.2</v>
      </c>
      <c r="T96" s="3">
        <f t="shared" si="31"/>
        <v>31.887726666666666</v>
      </c>
      <c r="U96" s="3">
        <f t="shared" si="33"/>
        <v>935.81052666666676</v>
      </c>
    </row>
    <row r="97" spans="2:21" x14ac:dyDescent="0.3">
      <c r="B97">
        <v>95</v>
      </c>
      <c r="C97" s="2">
        <f t="shared" si="24"/>
        <v>843.91920000000016</v>
      </c>
      <c r="D97">
        <f t="shared" si="34"/>
        <v>332.5</v>
      </c>
      <c r="E97">
        <f t="shared" si="25"/>
        <v>498.75</v>
      </c>
      <c r="F97" s="3">
        <f t="shared" si="26"/>
        <v>376.87212499999998</v>
      </c>
      <c r="G97" s="2">
        <f t="shared" si="35"/>
        <v>1220.7913250000001</v>
      </c>
      <c r="I97">
        <v>95</v>
      </c>
      <c r="J97" s="3">
        <f t="shared" si="27"/>
        <v>1379.3202000000003</v>
      </c>
      <c r="K97">
        <f t="shared" si="36"/>
        <v>142.5</v>
      </c>
      <c r="L97">
        <f t="shared" si="23"/>
        <v>42.5</v>
      </c>
      <c r="M97" s="3">
        <f t="shared" si="28"/>
        <v>32.114416666666664</v>
      </c>
      <c r="N97" s="3">
        <f t="shared" si="37"/>
        <v>1411.4346166666669</v>
      </c>
      <c r="P97">
        <v>95</v>
      </c>
      <c r="Q97" s="3">
        <f t="shared" si="29"/>
        <v>913.5390000000001</v>
      </c>
      <c r="R97">
        <f t="shared" si="32"/>
        <v>142.5</v>
      </c>
      <c r="S97">
        <f t="shared" si="30"/>
        <v>42.5</v>
      </c>
      <c r="T97" s="3">
        <f t="shared" si="31"/>
        <v>32.114416666666664</v>
      </c>
      <c r="U97" s="3">
        <f t="shared" si="33"/>
        <v>945.65341666666677</v>
      </c>
    </row>
    <row r="98" spans="2:21" x14ac:dyDescent="0.3">
      <c r="B98">
        <v>96</v>
      </c>
      <c r="C98" s="2">
        <f t="shared" si="24"/>
        <v>852.80256000000008</v>
      </c>
      <c r="D98">
        <f t="shared" si="34"/>
        <v>336</v>
      </c>
      <c r="E98">
        <f t="shared" si="25"/>
        <v>504</v>
      </c>
      <c r="F98" s="3">
        <f t="shared" si="26"/>
        <v>380.83919999999995</v>
      </c>
      <c r="G98" s="2">
        <f t="shared" si="35"/>
        <v>1233.64176</v>
      </c>
      <c r="I98">
        <v>96</v>
      </c>
      <c r="J98" s="3">
        <f t="shared" si="27"/>
        <v>1393.8393600000004</v>
      </c>
      <c r="K98">
        <f t="shared" si="36"/>
        <v>144</v>
      </c>
      <c r="L98">
        <f t="shared" si="23"/>
        <v>42.8</v>
      </c>
      <c r="M98" s="3">
        <f t="shared" si="28"/>
        <v>32.341106666666661</v>
      </c>
      <c r="N98" s="3">
        <f t="shared" si="37"/>
        <v>1426.1804666666671</v>
      </c>
      <c r="P98">
        <v>96</v>
      </c>
      <c r="Q98" s="3">
        <f t="shared" si="29"/>
        <v>923.15520000000015</v>
      </c>
      <c r="R98">
        <f t="shared" si="32"/>
        <v>144</v>
      </c>
      <c r="S98">
        <f t="shared" si="30"/>
        <v>42.8</v>
      </c>
      <c r="T98" s="3">
        <f t="shared" si="31"/>
        <v>32.341106666666661</v>
      </c>
      <c r="U98" s="3">
        <f t="shared" si="33"/>
        <v>955.49630666666678</v>
      </c>
    </row>
    <row r="99" spans="2:21" x14ac:dyDescent="0.3">
      <c r="C99" s="2"/>
      <c r="G99" s="2"/>
    </row>
    <row r="100" spans="2:21" x14ac:dyDescent="0.3">
      <c r="C100" s="2"/>
      <c r="G100" s="2"/>
    </row>
    <row r="101" spans="2:21" x14ac:dyDescent="0.3">
      <c r="C101" s="2"/>
      <c r="G101" s="2"/>
    </row>
    <row r="102" spans="2:21" x14ac:dyDescent="0.3">
      <c r="C102" s="2"/>
      <c r="G102" s="2"/>
    </row>
    <row r="103" spans="2:21" x14ac:dyDescent="0.3">
      <c r="C103" s="2"/>
      <c r="G103" s="2"/>
    </row>
    <row r="104" spans="2:21" x14ac:dyDescent="0.3">
      <c r="C104" s="2"/>
      <c r="G104" s="2"/>
    </row>
    <row r="105" spans="2:21" x14ac:dyDescent="0.3">
      <c r="C105" s="2"/>
      <c r="G105" s="2"/>
    </row>
    <row r="106" spans="2:21" x14ac:dyDescent="0.3">
      <c r="C106" s="2"/>
      <c r="G106" s="2"/>
    </row>
    <row r="107" spans="2:21" x14ac:dyDescent="0.3">
      <c r="C107" s="2"/>
      <c r="G107" s="2"/>
    </row>
    <row r="108" spans="2:21" x14ac:dyDescent="0.3">
      <c r="C108" s="2"/>
      <c r="G108" s="2"/>
    </row>
    <row r="109" spans="2:21" x14ac:dyDescent="0.3">
      <c r="C109" s="2"/>
      <c r="G109" s="2"/>
    </row>
    <row r="110" spans="2:21" x14ac:dyDescent="0.3">
      <c r="C110" s="2"/>
      <c r="G110" s="2"/>
    </row>
  </sheetData>
  <mergeCells count="3">
    <mergeCell ref="C1:G1"/>
    <mergeCell ref="J1:N1"/>
    <mergeCell ref="Q1: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3627-A1F5-4CB9-8186-A68CAAAB31F9}">
  <dimension ref="A1:N8"/>
  <sheetViews>
    <sheetView workbookViewId="0">
      <selection activeCell="H19" sqref="H19"/>
    </sheetView>
  </sheetViews>
  <sheetFormatPr defaultRowHeight="14.4" x14ac:dyDescent="0.3"/>
  <cols>
    <col min="2" max="2" width="11.44140625" bestFit="1" customWidth="1"/>
    <col min="5" max="5" width="11.6640625" bestFit="1" customWidth="1"/>
    <col min="8" max="8" width="11.44140625" bestFit="1" customWidth="1"/>
    <col min="11" max="11" width="17.44140625" bestFit="1" customWidth="1"/>
  </cols>
  <sheetData>
    <row r="1" spans="1:14" x14ac:dyDescent="0.3">
      <c r="A1" t="s">
        <v>27</v>
      </c>
      <c r="B1" s="6" t="s">
        <v>34</v>
      </c>
      <c r="C1" s="6"/>
      <c r="D1" s="6"/>
      <c r="E1" s="4"/>
      <c r="F1" s="4"/>
      <c r="G1" t="s">
        <v>27</v>
      </c>
      <c r="H1" s="6" t="s">
        <v>35</v>
      </c>
      <c r="I1" s="6"/>
      <c r="J1" s="6"/>
      <c r="K1" s="6"/>
    </row>
    <row r="2" spans="1:14" x14ac:dyDescent="0.3">
      <c r="B2" t="s">
        <v>29</v>
      </c>
      <c r="C2" t="s">
        <v>30</v>
      </c>
      <c r="D2" t="s">
        <v>31</v>
      </c>
      <c r="E2" t="s">
        <v>53</v>
      </c>
      <c r="H2" t="s">
        <v>29</v>
      </c>
      <c r="I2" t="s">
        <v>30</v>
      </c>
      <c r="J2" t="s">
        <v>31</v>
      </c>
      <c r="K2" t="s">
        <v>53</v>
      </c>
      <c r="N2" t="s">
        <v>28</v>
      </c>
    </row>
    <row r="3" spans="1:14" x14ac:dyDescent="0.3">
      <c r="B3" t="s">
        <v>45</v>
      </c>
      <c r="C3">
        <v>1</v>
      </c>
      <c r="D3">
        <v>5.0999999999999997E-2</v>
      </c>
      <c r="H3" t="s">
        <v>45</v>
      </c>
      <c r="I3">
        <v>1</v>
      </c>
      <c r="J3">
        <v>5.0999999999999997E-2</v>
      </c>
    </row>
    <row r="4" spans="1:14" x14ac:dyDescent="0.3">
      <c r="B4" t="s">
        <v>55</v>
      </c>
      <c r="C4">
        <v>1</v>
      </c>
      <c r="D4">
        <v>0.13800000000000001</v>
      </c>
      <c r="E4" s="5" t="s">
        <v>56</v>
      </c>
      <c r="H4" t="s">
        <v>55</v>
      </c>
      <c r="I4">
        <v>1</v>
      </c>
      <c r="J4">
        <v>0.13800000000000001</v>
      </c>
      <c r="K4" s="5" t="s">
        <v>56</v>
      </c>
    </row>
    <row r="5" spans="1:14" x14ac:dyDescent="0.3">
      <c r="B5" t="s">
        <v>52</v>
      </c>
      <c r="C5">
        <v>1</v>
      </c>
      <c r="D5">
        <v>0.52400000000000002</v>
      </c>
      <c r="E5" t="s">
        <v>57</v>
      </c>
      <c r="H5" t="s">
        <v>46</v>
      </c>
      <c r="I5">
        <v>1</v>
      </c>
      <c r="J5">
        <v>0.217</v>
      </c>
      <c r="K5" t="s">
        <v>47</v>
      </c>
    </row>
    <row r="6" spans="1:14" x14ac:dyDescent="0.3">
      <c r="A6" t="s">
        <v>33</v>
      </c>
      <c r="D6">
        <f>SUM(D3:D5)</f>
        <v>0.71300000000000008</v>
      </c>
      <c r="H6" t="s">
        <v>48</v>
      </c>
      <c r="I6">
        <v>1</v>
      </c>
      <c r="J6">
        <v>8.9999999999999993E-3</v>
      </c>
      <c r="K6" t="s">
        <v>49</v>
      </c>
    </row>
    <row r="7" spans="1:14" x14ac:dyDescent="0.3">
      <c r="H7" t="s">
        <v>52</v>
      </c>
      <c r="I7">
        <v>1</v>
      </c>
      <c r="J7">
        <v>1.26</v>
      </c>
      <c r="K7" t="s">
        <v>58</v>
      </c>
    </row>
    <row r="8" spans="1:14" x14ac:dyDescent="0.3">
      <c r="G8" t="s">
        <v>33</v>
      </c>
      <c r="J8">
        <f>SUM(J3:J7)</f>
        <v>1.675</v>
      </c>
    </row>
  </sheetData>
  <mergeCells count="2">
    <mergeCell ref="B1:D1"/>
    <mergeCell ref="H1:K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DF14-3DFD-472F-861F-E9C2B127437D}">
  <dimension ref="A1:N8"/>
  <sheetViews>
    <sheetView workbookViewId="0">
      <selection activeCell="I20" sqref="I20"/>
    </sheetView>
  </sheetViews>
  <sheetFormatPr defaultRowHeight="14.4" x14ac:dyDescent="0.3"/>
  <cols>
    <col min="2" max="2" width="13.109375" bestFit="1" customWidth="1"/>
    <col min="5" max="5" width="11.6640625" bestFit="1" customWidth="1"/>
    <col min="6" max="6" width="11.6640625" customWidth="1"/>
    <col min="8" max="8" width="13.6640625" bestFit="1" customWidth="1"/>
    <col min="11" max="11" width="18.5546875" bestFit="1" customWidth="1"/>
  </cols>
  <sheetData>
    <row r="1" spans="1:14" x14ac:dyDescent="0.3">
      <c r="A1" t="s">
        <v>27</v>
      </c>
      <c r="B1" s="6" t="s">
        <v>34</v>
      </c>
      <c r="C1" s="6"/>
      <c r="D1" s="6"/>
      <c r="E1" s="4"/>
      <c r="F1" s="4"/>
      <c r="G1" t="s">
        <v>27</v>
      </c>
      <c r="H1" s="6" t="s">
        <v>35</v>
      </c>
      <c r="I1" s="6"/>
      <c r="J1" s="6"/>
      <c r="K1" s="6"/>
    </row>
    <row r="2" spans="1:14" x14ac:dyDescent="0.3">
      <c r="B2" t="s">
        <v>29</v>
      </c>
      <c r="C2" t="s">
        <v>30</v>
      </c>
      <c r="D2" t="s">
        <v>31</v>
      </c>
      <c r="E2" t="s">
        <v>53</v>
      </c>
      <c r="H2" t="s">
        <v>29</v>
      </c>
      <c r="I2" t="s">
        <v>30</v>
      </c>
      <c r="J2" t="s">
        <v>31</v>
      </c>
      <c r="K2" t="s">
        <v>53</v>
      </c>
      <c r="N2" t="s">
        <v>28</v>
      </c>
    </row>
    <row r="3" spans="1:14" x14ac:dyDescent="0.3">
      <c r="B3" t="s">
        <v>32</v>
      </c>
      <c r="C3">
        <v>1</v>
      </c>
      <c r="D3">
        <v>0.67900000000000005</v>
      </c>
      <c r="H3" t="s">
        <v>32</v>
      </c>
      <c r="I3">
        <v>1</v>
      </c>
      <c r="J3">
        <v>0.67900000000000005</v>
      </c>
    </row>
    <row r="4" spans="1:14" x14ac:dyDescent="0.3">
      <c r="B4" t="s">
        <v>55</v>
      </c>
      <c r="C4">
        <v>1</v>
      </c>
      <c r="D4">
        <v>0.13800000000000001</v>
      </c>
      <c r="E4" s="5" t="s">
        <v>56</v>
      </c>
      <c r="H4" t="s">
        <v>55</v>
      </c>
      <c r="I4">
        <v>1</v>
      </c>
      <c r="J4">
        <v>0.13800000000000001</v>
      </c>
      <c r="K4" s="5" t="s">
        <v>56</v>
      </c>
    </row>
    <row r="5" spans="1:14" x14ac:dyDescent="0.3">
      <c r="B5" t="s">
        <v>52</v>
      </c>
      <c r="C5">
        <v>1</v>
      </c>
      <c r="D5">
        <v>0.52400000000000002</v>
      </c>
      <c r="E5" t="s">
        <v>57</v>
      </c>
      <c r="H5" t="s">
        <v>36</v>
      </c>
      <c r="I5">
        <v>1</v>
      </c>
      <c r="J5">
        <v>0.47299999999999998</v>
      </c>
      <c r="K5" t="s">
        <v>37</v>
      </c>
    </row>
    <row r="6" spans="1:14" x14ac:dyDescent="0.3">
      <c r="A6" t="s">
        <v>33</v>
      </c>
      <c r="D6">
        <f>SUM(D3:D5)</f>
        <v>1.3410000000000002</v>
      </c>
      <c r="H6" t="s">
        <v>44</v>
      </c>
      <c r="I6">
        <v>1</v>
      </c>
      <c r="J6">
        <v>1.2E-2</v>
      </c>
      <c r="K6" t="s">
        <v>43</v>
      </c>
    </row>
    <row r="7" spans="1:14" x14ac:dyDescent="0.3">
      <c r="H7" t="s">
        <v>52</v>
      </c>
      <c r="I7">
        <v>1</v>
      </c>
      <c r="J7">
        <v>1.26</v>
      </c>
      <c r="K7" t="s">
        <v>58</v>
      </c>
    </row>
    <row r="8" spans="1:14" x14ac:dyDescent="0.3">
      <c r="G8" t="s">
        <v>33</v>
      </c>
      <c r="J8">
        <f>SUM(J3:J7)</f>
        <v>2.5620000000000003</v>
      </c>
    </row>
  </sheetData>
  <mergeCells count="2">
    <mergeCell ref="B1:D1"/>
    <mergeCell ref="H1:K1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55B2-0200-4998-A780-11748B1386B5}">
  <dimension ref="A1:N8"/>
  <sheetViews>
    <sheetView workbookViewId="0">
      <selection activeCell="H7" sqref="H7:K7"/>
    </sheetView>
  </sheetViews>
  <sheetFormatPr defaultRowHeight="14.4" x14ac:dyDescent="0.3"/>
  <cols>
    <col min="5" max="5" width="11.6640625" bestFit="1" customWidth="1"/>
    <col min="11" max="11" width="18.5546875" bestFit="1" customWidth="1"/>
  </cols>
  <sheetData>
    <row r="1" spans="1:14" x14ac:dyDescent="0.3">
      <c r="A1" t="s">
        <v>27</v>
      </c>
      <c r="B1" s="6" t="s">
        <v>34</v>
      </c>
      <c r="C1" s="6"/>
      <c r="D1" s="6"/>
      <c r="E1" s="4"/>
      <c r="F1" s="4"/>
      <c r="G1" t="s">
        <v>27</v>
      </c>
      <c r="H1" s="6" t="s">
        <v>35</v>
      </c>
      <c r="I1" s="6"/>
      <c r="J1" s="6"/>
      <c r="K1" s="6"/>
    </row>
    <row r="2" spans="1:14" x14ac:dyDescent="0.3">
      <c r="B2" t="s">
        <v>29</v>
      </c>
      <c r="C2" t="s">
        <v>30</v>
      </c>
      <c r="D2" t="s">
        <v>31</v>
      </c>
      <c r="E2" t="s">
        <v>53</v>
      </c>
      <c r="H2" t="s">
        <v>29</v>
      </c>
      <c r="I2" t="s">
        <v>30</v>
      </c>
      <c r="J2" t="s">
        <v>31</v>
      </c>
      <c r="K2" t="s">
        <v>53</v>
      </c>
      <c r="N2" t="s">
        <v>28</v>
      </c>
    </row>
    <row r="3" spans="1:14" x14ac:dyDescent="0.3">
      <c r="B3" t="s">
        <v>48</v>
      </c>
      <c r="C3">
        <v>1</v>
      </c>
      <c r="D3">
        <v>0.02</v>
      </c>
      <c r="E3" t="s">
        <v>50</v>
      </c>
      <c r="H3" t="s">
        <v>48</v>
      </c>
      <c r="I3">
        <v>1</v>
      </c>
      <c r="J3">
        <v>0.02</v>
      </c>
      <c r="K3" t="s">
        <v>50</v>
      </c>
      <c r="N3" t="s">
        <v>51</v>
      </c>
    </row>
    <row r="4" spans="1:14" x14ac:dyDescent="0.3">
      <c r="B4" t="s">
        <v>55</v>
      </c>
      <c r="C4">
        <v>1</v>
      </c>
      <c r="D4">
        <v>0.13800000000000001</v>
      </c>
      <c r="E4" s="5" t="s">
        <v>56</v>
      </c>
      <c r="H4" t="s">
        <v>55</v>
      </c>
      <c r="I4">
        <v>1</v>
      </c>
      <c r="J4">
        <v>0.13800000000000001</v>
      </c>
      <c r="K4" s="5" t="s">
        <v>56</v>
      </c>
    </row>
    <row r="5" spans="1:14" x14ac:dyDescent="0.3">
      <c r="B5" t="s">
        <v>52</v>
      </c>
      <c r="C5">
        <v>1</v>
      </c>
      <c r="D5">
        <v>0.52400000000000002</v>
      </c>
      <c r="E5" t="s">
        <v>57</v>
      </c>
      <c r="H5" t="s">
        <v>36</v>
      </c>
      <c r="I5">
        <v>1</v>
      </c>
      <c r="J5">
        <v>0.47299999999999998</v>
      </c>
      <c r="K5" t="s">
        <v>37</v>
      </c>
    </row>
    <row r="6" spans="1:14" x14ac:dyDescent="0.3">
      <c r="A6" t="s">
        <v>33</v>
      </c>
      <c r="D6">
        <f>SUM(D3:D5)</f>
        <v>0.68200000000000005</v>
      </c>
      <c r="H6" t="s">
        <v>44</v>
      </c>
      <c r="I6">
        <v>1</v>
      </c>
      <c r="J6">
        <v>1.2E-2</v>
      </c>
      <c r="K6" t="s">
        <v>43</v>
      </c>
    </row>
    <row r="7" spans="1:14" x14ac:dyDescent="0.3">
      <c r="H7" t="s">
        <v>52</v>
      </c>
      <c r="I7">
        <v>1</v>
      </c>
      <c r="J7">
        <v>1.26</v>
      </c>
      <c r="K7" t="s">
        <v>58</v>
      </c>
    </row>
    <row r="8" spans="1:14" x14ac:dyDescent="0.3">
      <c r="G8" t="s">
        <v>33</v>
      </c>
      <c r="J8">
        <f>SUM(J3:J7)</f>
        <v>1.903</v>
      </c>
    </row>
  </sheetData>
  <mergeCells count="2">
    <mergeCell ref="B1:D1"/>
    <mergeCell ref="H1:K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B59934FEBD44091599EFA13663CBD" ma:contentTypeVersion="0" ma:contentTypeDescription="Create a new document." ma:contentTypeScope="" ma:versionID="3960efbcd3163de3176923a5bcdd61a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32cf3438c11b00bc95ae812a923231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E99912-14E7-4FE3-860B-CDE117F9B3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99C468-FE48-4602-B74E-3E1AC96EF77C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DB35097-E1AD-4500-BD68-C2443E4C3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Charlieplexing</vt:lpstr>
      <vt:lpstr>1-wire + neopixel</vt:lpstr>
      <vt:lpstr>Resistor ladder + neopixel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Hult-Christensen, Nikolaj</dc:creator>
  <cp:lastModifiedBy>Nikolaj Hult-Christensen</cp:lastModifiedBy>
  <dcterms:created xsi:type="dcterms:W3CDTF">2022-04-01T08:12:00Z</dcterms:created>
  <dcterms:modified xsi:type="dcterms:W3CDTF">2022-06-09T12:18:01Z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0x0101005B9B59934FEBD44091599EFA13663CBD</vt:lpwstr>
  </property>
</Properties>
</file>