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2020-1\TSOR_2020-1\PROYECTO\"/>
    </mc:Choice>
  </mc:AlternateContent>
  <xr:revisionPtr revIDLastSave="0" documentId="13_ncr:1_{C2ACD7BA-FCE4-4394-8F9D-588EB2D5101D}" xr6:coauthVersionLast="45" xr6:coauthVersionMax="45" xr10:uidLastSave="{00000000-0000-0000-0000-000000000000}"/>
  <bookViews>
    <workbookView xWindow="-120" yWindow="-120" windowWidth="28110" windowHeight="16440" tabRatio="574" activeTab="2" xr2:uid="{00000000-000D-0000-FFFF-FFFF00000000}"/>
  </bookViews>
  <sheets>
    <sheet name="Criterios" sheetId="1" r:id="rId1"/>
    <sheet name="Tabla de Preferencias" sheetId="2" r:id="rId2"/>
    <sheet name="Tabla de Simulació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4" l="1"/>
  <c r="K74" i="4"/>
  <c r="I74" i="4"/>
  <c r="I75" i="4"/>
  <c r="K75" i="4" s="1"/>
  <c r="I73" i="4"/>
  <c r="K73" i="4" s="1"/>
  <c r="K76" i="4" s="1"/>
  <c r="G74" i="4"/>
  <c r="E74" i="4"/>
  <c r="E75" i="4"/>
  <c r="G75" i="4" s="1"/>
  <c r="E73" i="4"/>
  <c r="G73" i="4" s="1"/>
  <c r="G76" i="4" s="1"/>
  <c r="G81" i="4" l="1"/>
  <c r="G77" i="4"/>
  <c r="G82" i="4"/>
  <c r="I76" i="4"/>
  <c r="K77" i="4" s="1"/>
  <c r="S56" i="4"/>
  <c r="S63" i="4"/>
  <c r="K60" i="4"/>
  <c r="G57" i="4"/>
  <c r="Q57" i="4"/>
  <c r="S57" i="4" s="1"/>
  <c r="Q58" i="4"/>
  <c r="S58" i="4" s="1"/>
  <c r="Q59" i="4"/>
  <c r="S59" i="4" s="1"/>
  <c r="Q60" i="4"/>
  <c r="S60" i="4" s="1"/>
  <c r="Q61" i="4"/>
  <c r="S61" i="4" s="1"/>
  <c r="Q62" i="4"/>
  <c r="S62" i="4" s="1"/>
  <c r="Q63" i="4"/>
  <c r="M57" i="4"/>
  <c r="M58" i="4"/>
  <c r="O58" i="4" s="1"/>
  <c r="M59" i="4"/>
  <c r="O59" i="4" s="1"/>
  <c r="M60" i="4"/>
  <c r="O60" i="4" s="1"/>
  <c r="M61" i="4"/>
  <c r="O61" i="4" s="1"/>
  <c r="M62" i="4"/>
  <c r="O62" i="4" s="1"/>
  <c r="M63" i="4"/>
  <c r="O63" i="4" s="1"/>
  <c r="I57" i="4"/>
  <c r="K57" i="4" s="1"/>
  <c r="I58" i="4"/>
  <c r="I59" i="4"/>
  <c r="K59" i="4" s="1"/>
  <c r="I60" i="4"/>
  <c r="I61" i="4"/>
  <c r="K61" i="4" s="1"/>
  <c r="I62" i="4"/>
  <c r="K62" i="4" s="1"/>
  <c r="I63" i="4"/>
  <c r="K63" i="4" s="1"/>
  <c r="E62" i="4"/>
  <c r="G62" i="4" s="1"/>
  <c r="E63" i="4"/>
  <c r="G63" i="4" s="1"/>
  <c r="E58" i="4"/>
  <c r="E59" i="4"/>
  <c r="G59" i="4" s="1"/>
  <c r="E60" i="4"/>
  <c r="G60" i="4" s="1"/>
  <c r="E61" i="4"/>
  <c r="G61" i="4" s="1"/>
  <c r="Q56" i="4"/>
  <c r="M56" i="4"/>
  <c r="O56" i="4" s="1"/>
  <c r="I56" i="4"/>
  <c r="K56" i="4" s="1"/>
  <c r="E57" i="4"/>
  <c r="E56" i="4"/>
  <c r="G56" i="4" s="1"/>
  <c r="E52" i="4"/>
  <c r="G52" i="4" s="1"/>
  <c r="K58" i="4" l="1"/>
  <c r="G58" i="4"/>
  <c r="O57" i="4"/>
  <c r="Q37" i="2"/>
  <c r="R37" i="2" s="1"/>
  <c r="Q30" i="2"/>
  <c r="R30" i="2" s="1"/>
  <c r="Q12" i="2"/>
  <c r="R12" i="2" s="1"/>
  <c r="Q14" i="2"/>
  <c r="R14" i="2" s="1"/>
  <c r="Q16" i="2"/>
  <c r="R16" i="2" s="1"/>
  <c r="Q18" i="2"/>
  <c r="R18" i="2" s="1"/>
  <c r="Q20" i="2"/>
  <c r="R20" i="2" s="1"/>
  <c r="Q22" i="2"/>
  <c r="R22" i="2" s="1"/>
  <c r="Q24" i="2"/>
  <c r="R24" i="2" s="1"/>
  <c r="Q26" i="2"/>
  <c r="R26" i="2" s="1"/>
  <c r="Q28" i="2"/>
  <c r="R28" i="2" s="1"/>
  <c r="Q32" i="2"/>
  <c r="R32" i="2" s="1"/>
  <c r="Q35" i="2"/>
  <c r="R35" i="2" s="1"/>
  <c r="Q39" i="2"/>
  <c r="R39" i="2" s="1"/>
  <c r="Q10" i="2"/>
  <c r="R10" i="2" s="1"/>
  <c r="Q53" i="4" l="1"/>
  <c r="S53" i="4" s="1"/>
  <c r="Q54" i="4"/>
  <c r="S54" i="4" s="1"/>
  <c r="Q55" i="4"/>
  <c r="Q52" i="4"/>
  <c r="S52" i="4" s="1"/>
  <c r="M53" i="4"/>
  <c r="O53" i="4" s="1"/>
  <c r="M54" i="4"/>
  <c r="O54" i="4" s="1"/>
  <c r="M55" i="4"/>
  <c r="O55" i="4" s="1"/>
  <c r="M52" i="4"/>
  <c r="I54" i="4"/>
  <c r="K54" i="4" s="1"/>
  <c r="I55" i="4"/>
  <c r="K55" i="4" s="1"/>
  <c r="I53" i="4"/>
  <c r="K53" i="4" s="1"/>
  <c r="I52" i="4"/>
  <c r="K52" i="4" s="1"/>
  <c r="E53" i="4"/>
  <c r="G53" i="4" s="1"/>
  <c r="E54" i="4"/>
  <c r="G54" i="4" s="1"/>
  <c r="E55" i="4"/>
  <c r="G55" i="4" s="1"/>
  <c r="S55" i="4" l="1"/>
  <c r="O52" i="4"/>
  <c r="E64" i="4"/>
  <c r="D83" i="4"/>
  <c r="S64" i="4"/>
  <c r="S65" i="4"/>
  <c r="M64" i="4"/>
  <c r="D84" i="4"/>
  <c r="O64" i="4"/>
  <c r="O65" i="4"/>
  <c r="I64" i="4"/>
  <c r="Q64" i="4"/>
  <c r="G65" i="4"/>
  <c r="G64" i="4"/>
  <c r="D81" i="4"/>
  <c r="K65" i="4"/>
  <c r="K64" i="4"/>
  <c r="D82" i="4"/>
</calcChain>
</file>

<file path=xl/sharedStrings.xml><?xml version="1.0" encoding="utf-8"?>
<sst xmlns="http://schemas.openxmlformats.org/spreadsheetml/2006/main" count="576" uniqueCount="125">
  <si>
    <t>Aspectos Relevantes</t>
  </si>
  <si>
    <t xml:space="preserve">Criterios </t>
  </si>
  <si>
    <t>Restricciones</t>
  </si>
  <si>
    <t>Resolucion de la Camara</t>
  </si>
  <si>
    <t>Resistencia de las Camaras</t>
  </si>
  <si>
    <t>Tecnologia de las Camaras</t>
  </si>
  <si>
    <t>Seguridad de las Camaras</t>
  </si>
  <si>
    <t>Mantenimiento de las Camaras</t>
  </si>
  <si>
    <t xml:space="preserve">Costo de Instalacion </t>
  </si>
  <si>
    <t>Consumo de Energia</t>
  </si>
  <si>
    <t>Tecnolgia que posee la camara como vision nocturna, reconocimiento facial, etc.</t>
  </si>
  <si>
    <t>Antigüedad de la Camara</t>
  </si>
  <si>
    <t>Antigüedad</t>
  </si>
  <si>
    <t>Resolucion</t>
  </si>
  <si>
    <t>Mantenimiento</t>
  </si>
  <si>
    <t>Durabilidad</t>
  </si>
  <si>
    <t>Costo Instalacion</t>
  </si>
  <si>
    <t>Bajo Consumo Energetico</t>
  </si>
  <si>
    <t xml:space="preserve">Precio </t>
  </si>
  <si>
    <t>Buena relacion Calidad - Precio</t>
  </si>
  <si>
    <t xml:space="preserve">Ubicación </t>
  </si>
  <si>
    <t>Zonas habiles para colocar las camaras donde se cubra una amplia zona de  vision con una sola camara</t>
  </si>
  <si>
    <t>Objetivo</t>
  </si>
  <si>
    <t>CRITERIOS</t>
  </si>
  <si>
    <t>TOTAL</t>
  </si>
  <si>
    <t>PORCENTAJE</t>
  </si>
  <si>
    <t>PESO</t>
  </si>
  <si>
    <t>NA</t>
  </si>
  <si>
    <t>Herramienta de seguridad para control migratorio</t>
  </si>
  <si>
    <t>Software solido</t>
  </si>
  <si>
    <t>Software de reconocimiento facial de la camara que soporte el alto flujo de personas que capta</t>
  </si>
  <si>
    <t>Actualizacion - Durabilidad</t>
  </si>
  <si>
    <t>El software de la camara debe permitir hacer un buen mantenimiento y ser abierto a actualizaciones que se requieran</t>
  </si>
  <si>
    <t>Seleccionar Camaras de Seguridad que implemente un Software de reconocimiento facial</t>
  </si>
  <si>
    <t>Software Solido</t>
  </si>
  <si>
    <t>=</t>
  </si>
  <si>
    <t>&lt;</t>
  </si>
  <si>
    <t>&gt;</t>
  </si>
  <si>
    <t>&gt;&gt;</t>
  </si>
  <si>
    <t>&lt;&lt;</t>
  </si>
  <si>
    <t>Tabla de Simulacion</t>
  </si>
  <si>
    <t>Criterio</t>
  </si>
  <si>
    <t>C1</t>
  </si>
  <si>
    <t>C2</t>
  </si>
  <si>
    <t>C3</t>
  </si>
  <si>
    <t>C4</t>
  </si>
  <si>
    <t>Funcion Utilidad</t>
  </si>
  <si>
    <t>Peso</t>
  </si>
  <si>
    <t>Apenas Aceptable</t>
  </si>
  <si>
    <t>Promedio</t>
  </si>
  <si>
    <t>Por encima de la media</t>
  </si>
  <si>
    <t>Excepcional</t>
  </si>
  <si>
    <t>Valor</t>
  </si>
  <si>
    <t>PT</t>
  </si>
  <si>
    <t>Confiabilidad</t>
  </si>
  <si>
    <t>PD</t>
  </si>
  <si>
    <t>Nest NC4100EX</t>
  </si>
  <si>
    <t>XACB</t>
  </si>
  <si>
    <t>CCFCF B081X9T2TN 614-180-504</t>
  </si>
  <si>
    <t>HIKVISION DS-2CD4526FWD-IZ</t>
  </si>
  <si>
    <t>Nest Cam IQ</t>
  </si>
  <si>
    <t>DOL - HDR</t>
  </si>
  <si>
    <t>Face Capture 35</t>
  </si>
  <si>
    <t>Precio</t>
  </si>
  <si>
    <t>HIKVISION iVMS</t>
  </si>
  <si>
    <t>4k</t>
  </si>
  <si>
    <t>1080P</t>
  </si>
  <si>
    <t>1080p</t>
  </si>
  <si>
    <t>720P</t>
  </si>
  <si>
    <t>4K</t>
  </si>
  <si>
    <t>8K</t>
  </si>
  <si>
    <t>CONFIABILIDAD</t>
  </si>
  <si>
    <t>C5</t>
  </si>
  <si>
    <t>C6</t>
  </si>
  <si>
    <t>C7</t>
  </si>
  <si>
    <t>C8</t>
  </si>
  <si>
    <t>C9</t>
  </si>
  <si>
    <t>C10</t>
  </si>
  <si>
    <t>Resistencia</t>
  </si>
  <si>
    <t>C11</t>
  </si>
  <si>
    <t>C12</t>
  </si>
  <si>
    <t>Camara</t>
  </si>
  <si>
    <t>Software</t>
  </si>
  <si>
    <t>Analisis de la Informacion</t>
  </si>
  <si>
    <t>Recoleccion de Informacion</t>
  </si>
  <si>
    <t>Seguridad</t>
  </si>
  <si>
    <t>Resolucion de las Camaras</t>
  </si>
  <si>
    <t>C13</t>
  </si>
  <si>
    <t>C14</t>
  </si>
  <si>
    <t>C15</t>
  </si>
  <si>
    <t>Analisis de Informacion</t>
  </si>
  <si>
    <t>Recoleccion Informacion</t>
  </si>
  <si>
    <t>7 años</t>
  </si>
  <si>
    <t>6 años</t>
  </si>
  <si>
    <t>8 años</t>
  </si>
  <si>
    <t>FR</t>
  </si>
  <si>
    <t>ALTA</t>
  </si>
  <si>
    <t>MEDIA</t>
  </si>
  <si>
    <t>BAJA</t>
  </si>
  <si>
    <t>MUY ALTA</t>
  </si>
  <si>
    <t>20 W</t>
  </si>
  <si>
    <t>15 W</t>
  </si>
  <si>
    <t>25 W</t>
  </si>
  <si>
    <t>GRATIS</t>
  </si>
  <si>
    <t xml:space="preserve">10 años </t>
  </si>
  <si>
    <t>10 años</t>
  </si>
  <si>
    <t>15 años</t>
  </si>
  <si>
    <t>SARA</t>
  </si>
  <si>
    <t>AWARE</t>
  </si>
  <si>
    <t>5 años</t>
  </si>
  <si>
    <t>RF</t>
  </si>
  <si>
    <t>30 W</t>
  </si>
  <si>
    <t>10 W</t>
  </si>
  <si>
    <t>3 AÑOS</t>
  </si>
  <si>
    <t>10 AÑOS</t>
  </si>
  <si>
    <t>15 AÑOS</t>
  </si>
  <si>
    <t>20 AÑOS</t>
  </si>
  <si>
    <t xml:space="preserve"> MEDIA</t>
  </si>
  <si>
    <t>Camaras</t>
  </si>
  <si>
    <t>NEST</t>
  </si>
  <si>
    <t>CCFCF</t>
  </si>
  <si>
    <t>HIKVISION</t>
  </si>
  <si>
    <t>Criterios</t>
  </si>
  <si>
    <t>Analisis de informacion</t>
  </si>
  <si>
    <t>Seguridad de guardado de video de la camara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</si>
</sst>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7030A0"/>
      </right>
      <top/>
      <bottom/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 style="thin">
        <color rgb="FF7030A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030A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  <xf numFmtId="0" fontId="11" fillId="12" borderId="0" applyNumberFormat="0" applyBorder="0" applyAlignment="0" applyProtection="0"/>
    <xf numFmtId="44" fontId="2" fillId="0" borderId="0" applyFont="0" applyFill="0" applyBorder="0" applyAlignment="0" applyProtection="0"/>
  </cellStyleXfs>
  <cellXfs count="12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5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7" fillId="0" borderId="0" xfId="0" applyFont="1" applyAlignment="1">
      <alignment horizontal="left" indent="2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3" borderId="8" xfId="3" applyBorder="1" applyAlignment="1">
      <alignment vertical="center"/>
    </xf>
    <xf numFmtId="0" fontId="4" fillId="3" borderId="7" xfId="3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/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0" fillId="0" borderId="6" xfId="0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3" fillId="10" borderId="6" xfId="0" applyFont="1" applyFill="1" applyBorder="1"/>
    <xf numFmtId="43" fontId="0" fillId="0" borderId="6" xfId="1" applyFont="1" applyBorder="1" applyAlignment="1">
      <alignment horizontal="center" vertical="center"/>
    </xf>
    <xf numFmtId="0" fontId="0" fillId="0" borderId="6" xfId="0" applyBorder="1"/>
    <xf numFmtId="10" fontId="0" fillId="11" borderId="6" xfId="2" applyNumberFormat="1" applyFont="1" applyFill="1" applyBorder="1"/>
    <xf numFmtId="0" fontId="11" fillId="12" borderId="0" xfId="4"/>
    <xf numFmtId="0" fontId="0" fillId="1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" borderId="10" xfId="3" applyBorder="1" applyAlignment="1">
      <alignment vertical="center"/>
    </xf>
    <xf numFmtId="0" fontId="11" fillId="12" borderId="6" xfId="4" applyBorder="1" applyAlignment="1">
      <alignment horizontal="center" vertical="center"/>
    </xf>
    <xf numFmtId="0" fontId="1" fillId="3" borderId="14" xfId="3" applyFont="1" applyFill="1" applyBorder="1" applyAlignment="1">
      <alignment vertical="center"/>
    </xf>
    <xf numFmtId="0" fontId="0" fillId="13" borderId="6" xfId="0" quotePrefix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12" borderId="6" xfId="4" applyFont="1" applyFill="1" applyBorder="1" applyAlignment="1">
      <alignment horizontal="center" vertical="center"/>
    </xf>
    <xf numFmtId="44" fontId="0" fillId="0" borderId="6" xfId="5" applyFont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9" fontId="0" fillId="11" borderId="6" xfId="2" applyFont="1" applyFill="1" applyBorder="1"/>
    <xf numFmtId="0" fontId="0" fillId="0" borderId="0" xfId="0" applyBorder="1" applyAlignment="1">
      <alignment horizontal="center" vertical="center"/>
    </xf>
    <xf numFmtId="0" fontId="3" fillId="10" borderId="1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15" borderId="6" xfId="0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0" fillId="15" borderId="6" xfId="0" applyFill="1" applyBorder="1"/>
    <xf numFmtId="0" fontId="0" fillId="8" borderId="6" xfId="0" applyFill="1" applyBorder="1"/>
    <xf numFmtId="0" fontId="0" fillId="16" borderId="6" xfId="0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10" borderId="6" xfId="0" applyFill="1" applyBorder="1"/>
    <xf numFmtId="165" fontId="0" fillId="11" borderId="6" xfId="2" applyNumberFormat="1" applyFont="1" applyFill="1" applyBorder="1"/>
    <xf numFmtId="0" fontId="3" fillId="10" borderId="15" xfId="0" applyFont="1" applyFill="1" applyBorder="1"/>
    <xf numFmtId="0" fontId="0" fillId="0" borderId="16" xfId="0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0" xfId="0" applyFill="1" applyBorder="1"/>
    <xf numFmtId="9" fontId="0" fillId="0" borderId="0" xfId="2" applyFont="1" applyFill="1" applyBorder="1"/>
    <xf numFmtId="9" fontId="0" fillId="0" borderId="0" xfId="2" applyNumberFormat="1" applyFont="1" applyFill="1" applyBorder="1"/>
    <xf numFmtId="0" fontId="12" fillId="0" borderId="0" xfId="0" applyFont="1"/>
    <xf numFmtId="0" fontId="4" fillId="3" borderId="0" xfId="3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11" xfId="5" applyFont="1" applyBorder="1" applyAlignment="1">
      <alignment horizontal="center" vertical="center"/>
    </xf>
    <xf numFmtId="44" fontId="0" fillId="0" borderId="13" xfId="5" applyFont="1" applyBorder="1" applyAlignment="1">
      <alignment horizontal="center" vertical="center"/>
    </xf>
    <xf numFmtId="44" fontId="0" fillId="0" borderId="12" xfId="5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10" fillId="0" borderId="11" xfId="1" applyFont="1" applyBorder="1" applyAlignment="1">
      <alignment horizontal="center" vertical="center"/>
    </xf>
    <xf numFmtId="43" fontId="10" fillId="0" borderId="12" xfId="1" applyFont="1" applyBorder="1" applyAlignment="1">
      <alignment horizontal="center" vertical="center"/>
    </xf>
    <xf numFmtId="43" fontId="10" fillId="0" borderId="13" xfId="1" applyFont="1" applyBorder="1" applyAlignment="1">
      <alignment horizontal="center" vertical="center"/>
    </xf>
    <xf numFmtId="43" fontId="10" fillId="0" borderId="6" xfId="1" applyFont="1" applyBorder="1" applyAlignment="1">
      <alignment horizontal="center" vertical="center"/>
    </xf>
    <xf numFmtId="43" fontId="9" fillId="0" borderId="6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6">
    <cellStyle name="Bueno" xfId="4" builtinId="26"/>
    <cellStyle name="Énfasis1" xfId="3" builtinId="29"/>
    <cellStyle name="Millares" xfId="1" builtinId="3"/>
    <cellStyle name="Moneda" xfId="5" builtinId="4"/>
    <cellStyle name="Normal" xfId="0" builtinId="0"/>
    <cellStyle name="Porcentaje" xfId="2" builtinId="5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P39" totalsRowShown="0" headerRowDxfId="18" dataDxfId="16" headerRowBorderDxfId="17" tableBorderDxfId="15" totalsRowBorderDxfId="14" headerRowCellStyle="Énfasis1">
  <autoFilter ref="C8:P39" xr:uid="{00000000-0009-0000-0100-000001000000}"/>
  <tableColumns count="14">
    <tableColumn id="2" xr3:uid="{00000000-0010-0000-0000-000002000000}" name="Resistencia de las Camaras" dataDxfId="13"/>
    <tableColumn id="3" xr3:uid="{00000000-0010-0000-0000-000003000000}" name="Tecnologia de las Camaras" dataDxfId="12"/>
    <tableColumn id="4" xr3:uid="{00000000-0010-0000-0000-000004000000}" name="Seguridad de las Camaras" dataDxfId="11"/>
    <tableColumn id="5" xr3:uid="{00000000-0010-0000-0000-000005000000}" name="Mantenimiento de las Camaras" dataDxfId="10"/>
    <tableColumn id="6" xr3:uid="{00000000-0010-0000-0000-000006000000}" name="Costo de Instalacion " dataDxfId="9"/>
    <tableColumn id="7" xr3:uid="{00000000-0010-0000-0000-000007000000}" name="Consumo de Energia" dataDxfId="8"/>
    <tableColumn id="8" xr3:uid="{00000000-0010-0000-0000-000008000000}" name="Antigüedad de la Camara" dataDxfId="7"/>
    <tableColumn id="9" xr3:uid="{00000000-0010-0000-0000-000009000000}" name="Precio " dataDxfId="6"/>
    <tableColumn id="10" xr3:uid="{00000000-0010-0000-0000-00000A000000}" name="Ubicación " dataDxfId="5"/>
    <tableColumn id="11" xr3:uid="{00000000-0010-0000-0000-00000B000000}" name="Software solido" dataDxfId="4"/>
    <tableColumn id="12" xr3:uid="{00000000-0010-0000-0000-00000C000000}" name="Actualizacion - Durabilidad" dataDxfId="3"/>
    <tableColumn id="1" xr3:uid="{00000000-0010-0000-0000-000001000000}" name="Analisis de la Informacion" dataDxfId="2"/>
    <tableColumn id="13" xr3:uid="{00000000-0010-0000-0000-00000D000000}" name="Recoleccion de Informacion" dataDxfId="1"/>
    <tableColumn id="14" xr3:uid="{00000000-0010-0000-0000-00000E000000}" name="Segurida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C11" sqref="C11"/>
    </sheetView>
  </sheetViews>
  <sheetFormatPr baseColWidth="10" defaultRowHeight="15" x14ac:dyDescent="0.25"/>
  <cols>
    <col min="1" max="1" width="31.85546875" customWidth="1"/>
    <col min="2" max="2" width="86.5703125" bestFit="1" customWidth="1"/>
    <col min="3" max="3" width="56.140625" customWidth="1"/>
  </cols>
  <sheetData>
    <row r="1" spans="1:7" x14ac:dyDescent="0.25">
      <c r="A1" s="1" t="s">
        <v>0</v>
      </c>
      <c r="B1" s="4" t="s">
        <v>1</v>
      </c>
      <c r="C1" s="2" t="s">
        <v>2</v>
      </c>
      <c r="D1" s="3"/>
      <c r="E1" s="3"/>
      <c r="F1" s="3"/>
      <c r="G1" s="3"/>
    </row>
    <row r="2" spans="1:7" x14ac:dyDescent="0.25">
      <c r="A2" s="7" t="s">
        <v>3</v>
      </c>
      <c r="B2" s="8" t="s">
        <v>13</v>
      </c>
      <c r="C2" s="6"/>
    </row>
    <row r="3" spans="1:7" x14ac:dyDescent="0.25">
      <c r="A3" s="9" t="s">
        <v>4</v>
      </c>
      <c r="B3" s="8" t="s">
        <v>15</v>
      </c>
      <c r="C3" s="6"/>
    </row>
    <row r="4" spans="1:7" x14ac:dyDescent="0.25">
      <c r="A4" s="7" t="s">
        <v>5</v>
      </c>
      <c r="B4" s="8" t="s">
        <v>10</v>
      </c>
      <c r="C4" s="6"/>
    </row>
    <row r="5" spans="1:7" x14ac:dyDescent="0.25">
      <c r="A5" s="7" t="s">
        <v>6</v>
      </c>
      <c r="B5" s="8"/>
      <c r="C5" s="6" t="s">
        <v>124</v>
      </c>
    </row>
    <row r="6" spans="1:7" x14ac:dyDescent="0.25">
      <c r="A6" s="7" t="s">
        <v>7</v>
      </c>
      <c r="B6" s="8"/>
      <c r="C6" s="6" t="s">
        <v>14</v>
      </c>
    </row>
    <row r="7" spans="1:7" x14ac:dyDescent="0.25">
      <c r="A7" s="7" t="s">
        <v>8</v>
      </c>
      <c r="B7" s="8"/>
      <c r="C7" s="6" t="s">
        <v>16</v>
      </c>
    </row>
    <row r="8" spans="1:7" x14ac:dyDescent="0.25">
      <c r="A8" s="7" t="s">
        <v>9</v>
      </c>
      <c r="B8" s="8" t="s">
        <v>17</v>
      </c>
      <c r="C8" s="6"/>
    </row>
    <row r="9" spans="1:7" x14ac:dyDescent="0.25">
      <c r="A9" s="10" t="s">
        <v>11</v>
      </c>
      <c r="B9" s="6" t="s">
        <v>12</v>
      </c>
      <c r="C9" s="6"/>
    </row>
    <row r="10" spans="1:7" x14ac:dyDescent="0.25">
      <c r="A10" s="10" t="s">
        <v>18</v>
      </c>
      <c r="B10" s="9" t="s">
        <v>19</v>
      </c>
      <c r="C10" s="6"/>
    </row>
    <row r="11" spans="1:7" ht="48.75" customHeight="1" x14ac:dyDescent="0.25">
      <c r="A11" s="10" t="s">
        <v>20</v>
      </c>
      <c r="B11" s="6"/>
      <c r="C11" s="24" t="s">
        <v>21</v>
      </c>
    </row>
    <row r="12" spans="1:7" ht="41.25" customHeight="1" x14ac:dyDescent="0.25">
      <c r="A12" s="10" t="s">
        <v>29</v>
      </c>
      <c r="B12" s="22" t="s">
        <v>30</v>
      </c>
      <c r="C12" s="5"/>
    </row>
    <row r="13" spans="1:7" ht="30" x14ac:dyDescent="0.25">
      <c r="A13" s="10" t="s">
        <v>31</v>
      </c>
      <c r="B13" s="23" t="s">
        <v>32</v>
      </c>
      <c r="C13" s="5"/>
    </row>
    <row r="14" spans="1:7" x14ac:dyDescent="0.25">
      <c r="A14" s="5"/>
      <c r="B14" s="5"/>
      <c r="C14" s="5"/>
    </row>
    <row r="15" spans="1:7" x14ac:dyDescent="0.25">
      <c r="A15" s="5"/>
      <c r="B15" s="5"/>
      <c r="C15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topLeftCell="A4" zoomScale="85" zoomScaleNormal="85" workbookViewId="0">
      <selection activeCell="C62" sqref="C62"/>
    </sheetView>
  </sheetViews>
  <sheetFormatPr baseColWidth="10" defaultRowHeight="15" x14ac:dyDescent="0.25"/>
  <cols>
    <col min="1" max="1" width="39.5703125" customWidth="1"/>
    <col min="2" max="2" width="24.5703125" customWidth="1"/>
    <col min="3" max="3" width="26.5703125" customWidth="1"/>
    <col min="4" max="4" width="26.140625" customWidth="1"/>
    <col min="5" max="5" width="25.42578125" customWidth="1"/>
    <col min="6" max="6" width="30.5703125" customWidth="1"/>
    <col min="7" max="7" width="21.28515625" customWidth="1"/>
    <col min="8" max="8" width="21.140625" customWidth="1"/>
    <col min="9" max="9" width="25.140625" customWidth="1"/>
    <col min="10" max="10" width="9.42578125" bestFit="1" customWidth="1"/>
    <col min="11" max="11" width="12.28515625" customWidth="1"/>
    <col min="12" max="12" width="17.140625" bestFit="1" customWidth="1"/>
    <col min="13" max="13" width="27.140625" bestFit="1" customWidth="1"/>
    <col min="14" max="14" width="26.28515625" bestFit="1" customWidth="1"/>
    <col min="15" max="15" width="16.7109375" bestFit="1" customWidth="1"/>
  </cols>
  <sheetData>
    <row r="1" spans="1:19" x14ac:dyDescent="0.25">
      <c r="A1" s="11" t="s">
        <v>33</v>
      </c>
      <c r="B1" s="12"/>
    </row>
    <row r="2" spans="1:19" x14ac:dyDescent="0.25">
      <c r="B2" s="12"/>
    </row>
    <row r="3" spans="1:19" x14ac:dyDescent="0.25">
      <c r="A3" s="11" t="s">
        <v>2</v>
      </c>
      <c r="B3" s="13">
        <v>1500000</v>
      </c>
      <c r="C3" s="14"/>
      <c r="D3" s="14"/>
    </row>
    <row r="4" spans="1:19" x14ac:dyDescent="0.25">
      <c r="A4" s="11" t="s">
        <v>22</v>
      </c>
      <c r="B4" s="15" t="s">
        <v>28</v>
      </c>
      <c r="C4" s="14"/>
      <c r="D4" s="14"/>
    </row>
    <row r="5" spans="1:19" x14ac:dyDescent="0.25">
      <c r="B5" s="16"/>
    </row>
    <row r="6" spans="1:19" x14ac:dyDescent="0.25">
      <c r="A6" s="11" t="s">
        <v>23</v>
      </c>
      <c r="B6" s="12"/>
      <c r="C6" s="25"/>
      <c r="D6" s="25"/>
      <c r="E6" s="25"/>
      <c r="F6" s="25"/>
      <c r="G6" s="25"/>
      <c r="J6" s="83"/>
      <c r="K6" s="83"/>
      <c r="M6" s="17"/>
    </row>
    <row r="8" spans="1:19" x14ac:dyDescent="0.25">
      <c r="A8" s="42" t="s">
        <v>81</v>
      </c>
      <c r="B8" s="49" t="s">
        <v>86</v>
      </c>
      <c r="C8" s="27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6" t="s">
        <v>9</v>
      </c>
      <c r="I8" s="26" t="s">
        <v>11</v>
      </c>
      <c r="J8" s="26" t="s">
        <v>18</v>
      </c>
      <c r="K8" s="26" t="s">
        <v>20</v>
      </c>
      <c r="L8" s="26" t="s">
        <v>29</v>
      </c>
      <c r="M8" s="26" t="s">
        <v>31</v>
      </c>
      <c r="N8" s="47" t="s">
        <v>83</v>
      </c>
      <c r="O8" s="47" t="s">
        <v>84</v>
      </c>
      <c r="P8" s="47" t="s">
        <v>85</v>
      </c>
      <c r="Q8" s="18" t="s">
        <v>24</v>
      </c>
      <c r="R8" s="18" t="s">
        <v>25</v>
      </c>
      <c r="S8" s="18" t="s">
        <v>26</v>
      </c>
    </row>
    <row r="9" spans="1:19" x14ac:dyDescent="0.25">
      <c r="A9" s="7" t="s">
        <v>3</v>
      </c>
      <c r="B9" s="43" t="s">
        <v>27</v>
      </c>
      <c r="C9" s="19" t="s">
        <v>36</v>
      </c>
      <c r="D9" s="19" t="s">
        <v>36</v>
      </c>
      <c r="E9" s="19" t="s">
        <v>37</v>
      </c>
      <c r="F9" s="19" t="s">
        <v>37</v>
      </c>
      <c r="G9" s="19" t="s">
        <v>38</v>
      </c>
      <c r="H9" s="19" t="s">
        <v>38</v>
      </c>
      <c r="I9" s="19" t="s">
        <v>38</v>
      </c>
      <c r="J9" s="19" t="s">
        <v>38</v>
      </c>
      <c r="K9" s="19" t="s">
        <v>35</v>
      </c>
      <c r="L9" s="19" t="s">
        <v>39</v>
      </c>
      <c r="M9" s="19" t="s">
        <v>39</v>
      </c>
      <c r="N9" s="46" t="s">
        <v>39</v>
      </c>
      <c r="O9" s="46" t="s">
        <v>39</v>
      </c>
      <c r="P9" s="46" t="s">
        <v>39</v>
      </c>
      <c r="Q9" s="12"/>
      <c r="S9" s="12"/>
    </row>
    <row r="10" spans="1:19" x14ac:dyDescent="0.25">
      <c r="B10" s="44" t="s">
        <v>27</v>
      </c>
      <c r="C10" s="19">
        <v>1</v>
      </c>
      <c r="D10" s="19">
        <v>1</v>
      </c>
      <c r="E10" s="19">
        <v>3</v>
      </c>
      <c r="F10" s="19">
        <v>3</v>
      </c>
      <c r="G10" s="19">
        <v>4</v>
      </c>
      <c r="H10" s="19">
        <v>4</v>
      </c>
      <c r="I10" s="19">
        <v>4</v>
      </c>
      <c r="J10" s="19">
        <v>4</v>
      </c>
      <c r="K10" s="19">
        <v>2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2">
        <f>SUM(B10:P10)</f>
        <v>26</v>
      </c>
      <c r="R10" s="30">
        <f>Q10/49</f>
        <v>0.53061224489795922</v>
      </c>
      <c r="S10" s="12">
        <v>1.5</v>
      </c>
    </row>
    <row r="11" spans="1:19" x14ac:dyDescent="0.25">
      <c r="A11" s="9" t="s">
        <v>4</v>
      </c>
      <c r="B11" s="43" t="s">
        <v>37</v>
      </c>
      <c r="C11" s="19" t="s">
        <v>27</v>
      </c>
      <c r="D11" s="19" t="s">
        <v>36</v>
      </c>
      <c r="E11" s="19" t="s">
        <v>38</v>
      </c>
      <c r="F11" s="19" t="s">
        <v>38</v>
      </c>
      <c r="G11" s="19" t="s">
        <v>37</v>
      </c>
      <c r="H11" s="19" t="s">
        <v>38</v>
      </c>
      <c r="I11" s="19" t="s">
        <v>36</v>
      </c>
      <c r="J11" s="19" t="s">
        <v>37</v>
      </c>
      <c r="K11" s="19" t="s">
        <v>37</v>
      </c>
      <c r="L11" s="19" t="s">
        <v>39</v>
      </c>
      <c r="M11" s="19" t="s">
        <v>39</v>
      </c>
      <c r="N11" s="19" t="s">
        <v>39</v>
      </c>
      <c r="O11" s="19" t="s">
        <v>39</v>
      </c>
      <c r="P11" s="19" t="s">
        <v>39</v>
      </c>
      <c r="Q11" s="12"/>
      <c r="R11" s="30"/>
      <c r="S11" s="12"/>
    </row>
    <row r="12" spans="1:19" x14ac:dyDescent="0.25">
      <c r="B12" s="45">
        <v>3</v>
      </c>
      <c r="C12" s="20" t="s">
        <v>27</v>
      </c>
      <c r="D12" s="19">
        <v>1</v>
      </c>
      <c r="E12" s="19">
        <v>4</v>
      </c>
      <c r="F12" s="19">
        <v>4</v>
      </c>
      <c r="G12" s="19">
        <v>3</v>
      </c>
      <c r="H12" s="19">
        <v>4</v>
      </c>
      <c r="I12" s="19">
        <v>1</v>
      </c>
      <c r="J12" s="19">
        <v>3</v>
      </c>
      <c r="K12" s="19">
        <v>3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2">
        <f>SUM(B12:P12)</f>
        <v>26</v>
      </c>
      <c r="R12" s="30">
        <f t="shared" ref="R12:R39" si="0">Q12/49</f>
        <v>0.53061224489795922</v>
      </c>
      <c r="S12" s="12">
        <v>1.5</v>
      </c>
    </row>
    <row r="13" spans="1:19" x14ac:dyDescent="0.25">
      <c r="A13" s="7" t="s">
        <v>5</v>
      </c>
      <c r="B13" s="50" t="s">
        <v>37</v>
      </c>
      <c r="C13" s="20" t="s">
        <v>37</v>
      </c>
      <c r="D13" s="19" t="s">
        <v>27</v>
      </c>
      <c r="E13" s="19" t="s">
        <v>38</v>
      </c>
      <c r="F13" s="19" t="s">
        <v>35</v>
      </c>
      <c r="G13" s="19" t="s">
        <v>37</v>
      </c>
      <c r="H13" s="19" t="s">
        <v>37</v>
      </c>
      <c r="I13" s="19" t="s">
        <v>35</v>
      </c>
      <c r="J13" s="19" t="s">
        <v>38</v>
      </c>
      <c r="K13" s="19" t="s">
        <v>36</v>
      </c>
      <c r="L13" s="19" t="s">
        <v>39</v>
      </c>
      <c r="M13" s="19" t="s">
        <v>39</v>
      </c>
      <c r="N13" s="19" t="s">
        <v>35</v>
      </c>
      <c r="O13" s="19" t="s">
        <v>39</v>
      </c>
      <c r="P13" s="19" t="s">
        <v>39</v>
      </c>
      <c r="Q13" s="12"/>
      <c r="R13" s="30"/>
      <c r="S13" s="12"/>
    </row>
    <row r="14" spans="1:19" x14ac:dyDescent="0.25">
      <c r="B14" s="44">
        <v>3</v>
      </c>
      <c r="C14" s="19">
        <v>3</v>
      </c>
      <c r="D14" s="20" t="s">
        <v>27</v>
      </c>
      <c r="E14" s="19">
        <v>4</v>
      </c>
      <c r="F14" s="19">
        <v>2</v>
      </c>
      <c r="G14" s="19">
        <v>3</v>
      </c>
      <c r="H14" s="19">
        <v>3</v>
      </c>
      <c r="I14" s="19">
        <v>2</v>
      </c>
      <c r="J14" s="19">
        <v>4</v>
      </c>
      <c r="K14" s="19">
        <v>1</v>
      </c>
      <c r="L14" s="19">
        <v>0</v>
      </c>
      <c r="M14" s="19">
        <v>0</v>
      </c>
      <c r="N14" s="19">
        <v>2</v>
      </c>
      <c r="O14" s="19">
        <v>0</v>
      </c>
      <c r="P14" s="19">
        <v>0</v>
      </c>
      <c r="Q14" s="12">
        <f t="shared" ref="Q14:Q39" si="1">SUM(B14:P14)</f>
        <v>27</v>
      </c>
      <c r="R14" s="30">
        <f t="shared" si="0"/>
        <v>0.55102040816326525</v>
      </c>
      <c r="S14" s="12">
        <v>1.5</v>
      </c>
    </row>
    <row r="15" spans="1:19" x14ac:dyDescent="0.25">
      <c r="A15" s="7" t="s">
        <v>6</v>
      </c>
      <c r="B15" s="43" t="s">
        <v>36</v>
      </c>
      <c r="C15" s="19" t="s">
        <v>39</v>
      </c>
      <c r="D15" s="20" t="s">
        <v>39</v>
      </c>
      <c r="E15" s="19" t="s">
        <v>27</v>
      </c>
      <c r="F15" s="19" t="s">
        <v>37</v>
      </c>
      <c r="G15" s="19" t="s">
        <v>37</v>
      </c>
      <c r="H15" s="19" t="s">
        <v>35</v>
      </c>
      <c r="I15" s="19" t="s">
        <v>36</v>
      </c>
      <c r="J15" s="19" t="s">
        <v>36</v>
      </c>
      <c r="K15" s="19" t="s">
        <v>37</v>
      </c>
      <c r="L15" s="19" t="s">
        <v>39</v>
      </c>
      <c r="M15" s="19" t="s">
        <v>39</v>
      </c>
      <c r="N15" s="19" t="s">
        <v>39</v>
      </c>
      <c r="O15" s="19" t="s">
        <v>39</v>
      </c>
      <c r="P15" s="19" t="s">
        <v>39</v>
      </c>
      <c r="Q15" s="12"/>
      <c r="R15" s="30"/>
      <c r="S15" s="12"/>
    </row>
    <row r="16" spans="1:19" x14ac:dyDescent="0.25">
      <c r="B16" s="44">
        <v>1</v>
      </c>
      <c r="C16" s="19">
        <v>0</v>
      </c>
      <c r="D16" s="19">
        <v>0</v>
      </c>
      <c r="E16" s="20" t="s">
        <v>27</v>
      </c>
      <c r="F16" s="19">
        <v>3</v>
      </c>
      <c r="G16" s="19">
        <v>3</v>
      </c>
      <c r="H16" s="19">
        <v>2</v>
      </c>
      <c r="I16" s="19">
        <v>1</v>
      </c>
      <c r="J16" s="19">
        <v>1</v>
      </c>
      <c r="K16" s="19">
        <v>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2">
        <f t="shared" si="1"/>
        <v>14</v>
      </c>
      <c r="R16" s="30">
        <f t="shared" si="0"/>
        <v>0.2857142857142857</v>
      </c>
      <c r="S16" s="12">
        <v>1</v>
      </c>
    </row>
    <row r="17" spans="1:19" x14ac:dyDescent="0.25">
      <c r="A17" s="7" t="s">
        <v>7</v>
      </c>
      <c r="B17" s="43" t="s">
        <v>36</v>
      </c>
      <c r="C17" s="19" t="s">
        <v>39</v>
      </c>
      <c r="D17" s="19" t="s">
        <v>35</v>
      </c>
      <c r="E17" s="20" t="s">
        <v>36</v>
      </c>
      <c r="F17" s="19" t="s">
        <v>27</v>
      </c>
      <c r="G17" s="19" t="s">
        <v>37</v>
      </c>
      <c r="H17" s="19" t="s">
        <v>37</v>
      </c>
      <c r="I17" s="19" t="s">
        <v>36</v>
      </c>
      <c r="J17" s="19" t="s">
        <v>37</v>
      </c>
      <c r="K17" s="19" t="s">
        <v>36</v>
      </c>
      <c r="L17" s="19" t="s">
        <v>39</v>
      </c>
      <c r="M17" s="19" t="s">
        <v>39</v>
      </c>
      <c r="N17" s="19" t="s">
        <v>39</v>
      </c>
      <c r="O17" s="19" t="s">
        <v>39</v>
      </c>
      <c r="P17" s="19" t="s">
        <v>39</v>
      </c>
      <c r="Q17" s="12"/>
      <c r="R17" s="30"/>
      <c r="S17" s="12"/>
    </row>
    <row r="18" spans="1:19" x14ac:dyDescent="0.25">
      <c r="B18" s="44">
        <v>1</v>
      </c>
      <c r="C18" s="19">
        <v>0</v>
      </c>
      <c r="D18" s="19">
        <v>2</v>
      </c>
      <c r="E18" s="19">
        <v>1</v>
      </c>
      <c r="F18" s="20" t="s">
        <v>27</v>
      </c>
      <c r="G18" s="19">
        <v>3</v>
      </c>
      <c r="H18" s="19">
        <v>3</v>
      </c>
      <c r="I18" s="19">
        <v>1</v>
      </c>
      <c r="J18" s="19">
        <v>3</v>
      </c>
      <c r="K18" s="19">
        <v>1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2">
        <f t="shared" si="1"/>
        <v>15</v>
      </c>
      <c r="R18" s="30">
        <f t="shared" si="0"/>
        <v>0.30612244897959184</v>
      </c>
      <c r="S18" s="12">
        <v>1</v>
      </c>
    </row>
    <row r="19" spans="1:19" x14ac:dyDescent="0.25">
      <c r="A19" s="7" t="s">
        <v>8</v>
      </c>
      <c r="B19" s="43" t="s">
        <v>39</v>
      </c>
      <c r="C19" s="19" t="s">
        <v>36</v>
      </c>
      <c r="D19" s="19" t="s">
        <v>36</v>
      </c>
      <c r="E19" s="19" t="s">
        <v>36</v>
      </c>
      <c r="F19" s="20" t="s">
        <v>36</v>
      </c>
      <c r="G19" s="19" t="s">
        <v>27</v>
      </c>
      <c r="H19" s="19" t="s">
        <v>36</v>
      </c>
      <c r="I19" s="19" t="s">
        <v>36</v>
      </c>
      <c r="J19" s="19" t="s">
        <v>35</v>
      </c>
      <c r="K19" s="19" t="s">
        <v>36</v>
      </c>
      <c r="L19" s="19" t="s">
        <v>39</v>
      </c>
      <c r="M19" s="19" t="s">
        <v>39</v>
      </c>
      <c r="N19" s="19" t="s">
        <v>39</v>
      </c>
      <c r="O19" s="19" t="s">
        <v>39</v>
      </c>
      <c r="P19" s="19" t="s">
        <v>39</v>
      </c>
      <c r="Q19" s="12"/>
      <c r="R19" s="30"/>
      <c r="S19" s="12"/>
    </row>
    <row r="20" spans="1:19" x14ac:dyDescent="0.25">
      <c r="B20" s="44">
        <v>0</v>
      </c>
      <c r="C20" s="19">
        <v>1</v>
      </c>
      <c r="D20" s="19">
        <v>1</v>
      </c>
      <c r="E20" s="19">
        <v>1</v>
      </c>
      <c r="F20" s="19">
        <v>1</v>
      </c>
      <c r="G20" s="20" t="s">
        <v>27</v>
      </c>
      <c r="H20" s="19">
        <v>1</v>
      </c>
      <c r="I20" s="19">
        <v>1</v>
      </c>
      <c r="J20" s="19">
        <v>2</v>
      </c>
      <c r="K20" s="19">
        <v>1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2">
        <f t="shared" si="1"/>
        <v>9</v>
      </c>
      <c r="R20" s="30">
        <f t="shared" si="0"/>
        <v>0.18367346938775511</v>
      </c>
      <c r="S20" s="12">
        <v>1</v>
      </c>
    </row>
    <row r="21" spans="1:19" x14ac:dyDescent="0.25">
      <c r="A21" s="7" t="s">
        <v>9</v>
      </c>
      <c r="B21" s="43" t="s">
        <v>39</v>
      </c>
      <c r="C21" s="19" t="s">
        <v>39</v>
      </c>
      <c r="D21" s="19" t="s">
        <v>36</v>
      </c>
      <c r="E21" s="19" t="s">
        <v>35</v>
      </c>
      <c r="F21" s="19" t="s">
        <v>36</v>
      </c>
      <c r="G21" s="20" t="s">
        <v>37</v>
      </c>
      <c r="H21" s="19" t="s">
        <v>27</v>
      </c>
      <c r="I21" s="19" t="s">
        <v>39</v>
      </c>
      <c r="J21" s="19" t="s">
        <v>38</v>
      </c>
      <c r="K21" s="19" t="s">
        <v>36</v>
      </c>
      <c r="L21" s="19" t="s">
        <v>39</v>
      </c>
      <c r="M21" s="19" t="s">
        <v>39</v>
      </c>
      <c r="N21" s="19" t="s">
        <v>39</v>
      </c>
      <c r="O21" s="19" t="s">
        <v>39</v>
      </c>
      <c r="P21" s="19" t="s">
        <v>39</v>
      </c>
      <c r="Q21" s="12"/>
      <c r="R21" s="30"/>
      <c r="S21" s="12"/>
    </row>
    <row r="22" spans="1:19" x14ac:dyDescent="0.25">
      <c r="B22" s="44">
        <v>0</v>
      </c>
      <c r="C22" s="19">
        <v>0</v>
      </c>
      <c r="D22" s="19">
        <v>1</v>
      </c>
      <c r="E22" s="19">
        <v>2</v>
      </c>
      <c r="F22" s="19">
        <v>1</v>
      </c>
      <c r="G22" s="19">
        <v>3</v>
      </c>
      <c r="H22" s="20" t="s">
        <v>27</v>
      </c>
      <c r="I22" s="19">
        <v>0</v>
      </c>
      <c r="J22" s="19">
        <v>4</v>
      </c>
      <c r="K22" s="19">
        <v>1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2">
        <f t="shared" si="1"/>
        <v>12</v>
      </c>
      <c r="R22" s="30">
        <f t="shared" si="0"/>
        <v>0.24489795918367346</v>
      </c>
      <c r="S22" s="12">
        <v>1</v>
      </c>
    </row>
    <row r="23" spans="1:19" x14ac:dyDescent="0.25">
      <c r="A23" s="10" t="s">
        <v>11</v>
      </c>
      <c r="B23" s="43" t="s">
        <v>39</v>
      </c>
      <c r="C23" s="19" t="s">
        <v>37</v>
      </c>
      <c r="D23" s="19" t="s">
        <v>35</v>
      </c>
      <c r="E23" s="19" t="s">
        <v>37</v>
      </c>
      <c r="F23" s="19" t="s">
        <v>37</v>
      </c>
      <c r="G23" s="19" t="s">
        <v>37</v>
      </c>
      <c r="H23" s="20" t="s">
        <v>38</v>
      </c>
      <c r="I23" s="19" t="s">
        <v>27</v>
      </c>
      <c r="J23" s="19" t="s">
        <v>37</v>
      </c>
      <c r="K23" s="19" t="s">
        <v>35</v>
      </c>
      <c r="L23" s="19" t="s">
        <v>39</v>
      </c>
      <c r="M23" s="19" t="s">
        <v>39</v>
      </c>
      <c r="N23" s="19" t="s">
        <v>36</v>
      </c>
      <c r="O23" s="19" t="s">
        <v>36</v>
      </c>
      <c r="P23" s="19" t="s">
        <v>36</v>
      </c>
      <c r="Q23" s="12"/>
      <c r="R23" s="30"/>
      <c r="S23" s="12"/>
    </row>
    <row r="24" spans="1:19" x14ac:dyDescent="0.25">
      <c r="B24" s="44">
        <v>0</v>
      </c>
      <c r="C24" s="19">
        <v>3</v>
      </c>
      <c r="D24" s="19">
        <v>2</v>
      </c>
      <c r="E24" s="19">
        <v>3</v>
      </c>
      <c r="F24" s="19">
        <v>3</v>
      </c>
      <c r="G24" s="19">
        <v>3</v>
      </c>
      <c r="H24" s="19">
        <v>4</v>
      </c>
      <c r="I24" s="20" t="s">
        <v>27</v>
      </c>
      <c r="J24" s="19">
        <v>3</v>
      </c>
      <c r="K24" s="19">
        <v>2</v>
      </c>
      <c r="L24" s="19">
        <v>0</v>
      </c>
      <c r="M24" s="19">
        <v>0</v>
      </c>
      <c r="N24" s="19">
        <v>1</v>
      </c>
      <c r="O24" s="19">
        <v>1</v>
      </c>
      <c r="P24" s="19">
        <v>1</v>
      </c>
      <c r="Q24" s="12">
        <f t="shared" si="1"/>
        <v>26</v>
      </c>
      <c r="R24" s="30">
        <f t="shared" si="0"/>
        <v>0.53061224489795922</v>
      </c>
      <c r="S24" s="12">
        <v>1.5</v>
      </c>
    </row>
    <row r="25" spans="1:19" x14ac:dyDescent="0.25">
      <c r="A25" s="10" t="s">
        <v>18</v>
      </c>
      <c r="B25" s="43" t="s">
        <v>39</v>
      </c>
      <c r="C25" s="19" t="s">
        <v>36</v>
      </c>
      <c r="D25" s="19" t="s">
        <v>39</v>
      </c>
      <c r="E25" s="19" t="s">
        <v>37</v>
      </c>
      <c r="F25" s="19" t="s">
        <v>36</v>
      </c>
      <c r="G25" s="19" t="s">
        <v>35</v>
      </c>
      <c r="H25" s="19" t="s">
        <v>39</v>
      </c>
      <c r="I25" s="19" t="s">
        <v>36</v>
      </c>
      <c r="J25" s="19" t="s">
        <v>27</v>
      </c>
      <c r="K25" s="19" t="s">
        <v>36</v>
      </c>
      <c r="L25" s="19" t="s">
        <v>39</v>
      </c>
      <c r="M25" s="19" t="s">
        <v>39</v>
      </c>
      <c r="N25" s="19" t="s">
        <v>36</v>
      </c>
      <c r="O25" s="19" t="s">
        <v>36</v>
      </c>
      <c r="P25" s="19" t="s">
        <v>36</v>
      </c>
      <c r="Q25" s="12"/>
      <c r="R25" s="30"/>
      <c r="S25" s="12"/>
    </row>
    <row r="26" spans="1:19" x14ac:dyDescent="0.25">
      <c r="B26" s="44">
        <v>0</v>
      </c>
      <c r="C26" s="19">
        <v>1</v>
      </c>
      <c r="D26" s="19">
        <v>0</v>
      </c>
      <c r="E26" s="19">
        <v>3</v>
      </c>
      <c r="F26" s="19">
        <v>1</v>
      </c>
      <c r="G26" s="19">
        <v>2</v>
      </c>
      <c r="H26" s="19">
        <v>0</v>
      </c>
      <c r="I26" s="19">
        <v>1</v>
      </c>
      <c r="J26" s="20" t="s">
        <v>27</v>
      </c>
      <c r="K26" s="19">
        <v>1</v>
      </c>
      <c r="L26" s="19">
        <v>0</v>
      </c>
      <c r="M26" s="19">
        <v>0</v>
      </c>
      <c r="N26" s="19">
        <v>1</v>
      </c>
      <c r="O26" s="19">
        <v>1</v>
      </c>
      <c r="P26" s="19">
        <v>1</v>
      </c>
      <c r="Q26" s="12">
        <f t="shared" si="1"/>
        <v>12</v>
      </c>
      <c r="R26" s="30">
        <f t="shared" si="0"/>
        <v>0.24489795918367346</v>
      </c>
      <c r="S26" s="12">
        <v>1</v>
      </c>
    </row>
    <row r="27" spans="1:19" x14ac:dyDescent="0.25">
      <c r="A27" s="10" t="s">
        <v>20</v>
      </c>
      <c r="B27" s="43" t="s">
        <v>35</v>
      </c>
      <c r="C27" s="19" t="s">
        <v>36</v>
      </c>
      <c r="D27" s="19" t="s">
        <v>37</v>
      </c>
      <c r="E27" s="19" t="s">
        <v>36</v>
      </c>
      <c r="F27" s="19" t="s">
        <v>37</v>
      </c>
      <c r="G27" s="19" t="s">
        <v>37</v>
      </c>
      <c r="H27" s="19" t="s">
        <v>37</v>
      </c>
      <c r="I27" s="19" t="s">
        <v>35</v>
      </c>
      <c r="J27" s="19" t="s">
        <v>37</v>
      </c>
      <c r="K27" s="19" t="s">
        <v>27</v>
      </c>
      <c r="L27" s="19" t="s">
        <v>39</v>
      </c>
      <c r="M27" s="19" t="s">
        <v>39</v>
      </c>
      <c r="N27" s="19" t="s">
        <v>39</v>
      </c>
      <c r="O27" s="19" t="s">
        <v>39</v>
      </c>
      <c r="P27" s="19" t="s">
        <v>39</v>
      </c>
      <c r="Q27" s="12"/>
      <c r="R27" s="30"/>
      <c r="S27" s="12"/>
    </row>
    <row r="28" spans="1:19" x14ac:dyDescent="0.25">
      <c r="A28" s="21"/>
      <c r="B28" s="44">
        <v>2</v>
      </c>
      <c r="C28" s="19">
        <v>1</v>
      </c>
      <c r="D28" s="19">
        <v>3</v>
      </c>
      <c r="E28" s="19">
        <v>1</v>
      </c>
      <c r="F28" s="19">
        <v>3</v>
      </c>
      <c r="G28" s="19">
        <v>3</v>
      </c>
      <c r="H28" s="19">
        <v>3</v>
      </c>
      <c r="I28" s="19">
        <v>2</v>
      </c>
      <c r="J28" s="20">
        <v>3</v>
      </c>
      <c r="K28" s="20" t="s">
        <v>27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2">
        <f t="shared" si="1"/>
        <v>21</v>
      </c>
      <c r="R28" s="30">
        <f t="shared" si="0"/>
        <v>0.42857142857142855</v>
      </c>
      <c r="S28" s="12">
        <v>1.5</v>
      </c>
    </row>
    <row r="29" spans="1:19" x14ac:dyDescent="0.25">
      <c r="A29" s="7" t="s">
        <v>34</v>
      </c>
      <c r="B29" s="43" t="s">
        <v>38</v>
      </c>
      <c r="C29" s="19" t="s">
        <v>38</v>
      </c>
      <c r="D29" s="19" t="s">
        <v>38</v>
      </c>
      <c r="E29" s="19" t="s">
        <v>38</v>
      </c>
      <c r="F29" s="19" t="s">
        <v>38</v>
      </c>
      <c r="G29" s="19" t="s">
        <v>38</v>
      </c>
      <c r="H29" s="19" t="s">
        <v>38</v>
      </c>
      <c r="I29" s="19" t="s">
        <v>38</v>
      </c>
      <c r="J29" s="19" t="s">
        <v>38</v>
      </c>
      <c r="K29" s="19" t="s">
        <v>38</v>
      </c>
      <c r="L29" s="19" t="s">
        <v>27</v>
      </c>
      <c r="M29" s="19" t="s">
        <v>35</v>
      </c>
      <c r="N29" s="19" t="s">
        <v>35</v>
      </c>
      <c r="O29" s="19" t="s">
        <v>35</v>
      </c>
      <c r="P29" s="19" t="s">
        <v>35</v>
      </c>
      <c r="Q29" s="12"/>
      <c r="R29" s="30"/>
      <c r="S29" s="12"/>
    </row>
    <row r="30" spans="1:19" x14ac:dyDescent="0.25">
      <c r="A30" s="21"/>
      <c r="B30" s="44">
        <v>4</v>
      </c>
      <c r="C30" s="19">
        <v>4</v>
      </c>
      <c r="D30" s="19">
        <v>4</v>
      </c>
      <c r="E30" s="19">
        <v>4</v>
      </c>
      <c r="F30" s="19">
        <v>4</v>
      </c>
      <c r="G30" s="19">
        <v>4</v>
      </c>
      <c r="H30" s="19">
        <v>4</v>
      </c>
      <c r="I30" s="19">
        <v>4</v>
      </c>
      <c r="J30" s="19">
        <v>4</v>
      </c>
      <c r="K30" s="20">
        <v>4</v>
      </c>
      <c r="L30" s="20" t="s">
        <v>27</v>
      </c>
      <c r="M30" s="19">
        <v>2</v>
      </c>
      <c r="N30" s="19">
        <v>2</v>
      </c>
      <c r="O30" s="19">
        <v>2</v>
      </c>
      <c r="P30" s="19">
        <v>2</v>
      </c>
      <c r="Q30" s="12">
        <f t="shared" si="1"/>
        <v>48</v>
      </c>
      <c r="R30" s="30">
        <f t="shared" si="0"/>
        <v>0.97959183673469385</v>
      </c>
      <c r="S30" s="12">
        <v>5</v>
      </c>
    </row>
    <row r="31" spans="1:19" x14ac:dyDescent="0.25">
      <c r="A31" s="7" t="s">
        <v>31</v>
      </c>
      <c r="B31" s="43" t="s">
        <v>38</v>
      </c>
      <c r="C31" s="19" t="s">
        <v>38</v>
      </c>
      <c r="D31" s="19" t="s">
        <v>38</v>
      </c>
      <c r="E31" s="19" t="s">
        <v>38</v>
      </c>
      <c r="F31" s="19" t="s">
        <v>38</v>
      </c>
      <c r="G31" s="19" t="s">
        <v>38</v>
      </c>
      <c r="H31" s="19" t="s">
        <v>38</v>
      </c>
      <c r="I31" s="19" t="s">
        <v>38</v>
      </c>
      <c r="J31" s="19" t="s">
        <v>38</v>
      </c>
      <c r="K31" s="19" t="s">
        <v>38</v>
      </c>
      <c r="L31" s="19" t="s">
        <v>35</v>
      </c>
      <c r="M31" s="19" t="s">
        <v>27</v>
      </c>
      <c r="N31" s="19" t="s">
        <v>35</v>
      </c>
      <c r="O31" s="19" t="s">
        <v>35</v>
      </c>
      <c r="P31" s="19" t="s">
        <v>35</v>
      </c>
      <c r="Q31" s="12"/>
      <c r="R31" s="30"/>
      <c r="S31" s="12"/>
    </row>
    <row r="32" spans="1:19" x14ac:dyDescent="0.25">
      <c r="A32" s="7"/>
      <c r="B32" s="51">
        <v>4</v>
      </c>
      <c r="C32" s="28">
        <v>4</v>
      </c>
      <c r="D32" s="28">
        <v>4</v>
      </c>
      <c r="E32" s="28">
        <v>4</v>
      </c>
      <c r="F32" s="28">
        <v>4</v>
      </c>
      <c r="G32" s="28">
        <v>4</v>
      </c>
      <c r="H32" s="28">
        <v>4</v>
      </c>
      <c r="I32" s="28">
        <v>4</v>
      </c>
      <c r="J32" s="28">
        <v>4</v>
      </c>
      <c r="K32" s="28">
        <v>4</v>
      </c>
      <c r="L32" s="29">
        <v>0</v>
      </c>
      <c r="M32" s="20" t="s">
        <v>27</v>
      </c>
      <c r="N32" s="19">
        <v>2</v>
      </c>
      <c r="O32" s="19">
        <v>2</v>
      </c>
      <c r="P32" s="19">
        <v>2</v>
      </c>
      <c r="Q32" s="12">
        <f t="shared" si="1"/>
        <v>46</v>
      </c>
      <c r="R32" s="30">
        <f t="shared" si="0"/>
        <v>0.93877551020408168</v>
      </c>
      <c r="S32" s="12">
        <v>5</v>
      </c>
    </row>
    <row r="33" spans="1:19" x14ac:dyDescent="0.25">
      <c r="A33" s="42" t="s">
        <v>82</v>
      </c>
      <c r="B33" s="52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12"/>
      <c r="R33" s="30"/>
    </row>
    <row r="34" spans="1:19" x14ac:dyDescent="0.25">
      <c r="A34" s="22" t="s">
        <v>83</v>
      </c>
      <c r="B34" s="44" t="s">
        <v>38</v>
      </c>
      <c r="C34" s="19" t="s">
        <v>38</v>
      </c>
      <c r="D34" s="19" t="s">
        <v>38</v>
      </c>
      <c r="E34" s="19" t="s">
        <v>35</v>
      </c>
      <c r="F34" s="19" t="s">
        <v>38</v>
      </c>
      <c r="G34" s="19" t="s">
        <v>38</v>
      </c>
      <c r="H34" s="19" t="s">
        <v>38</v>
      </c>
      <c r="I34" s="19" t="s">
        <v>38</v>
      </c>
      <c r="J34" s="19" t="s">
        <v>37</v>
      </c>
      <c r="K34" s="19" t="s">
        <v>37</v>
      </c>
      <c r="L34" s="19" t="s">
        <v>38</v>
      </c>
      <c r="M34" s="19" t="s">
        <v>35</v>
      </c>
      <c r="N34" s="19" t="s">
        <v>27</v>
      </c>
      <c r="O34" s="19" t="s">
        <v>37</v>
      </c>
      <c r="P34" s="19" t="s">
        <v>36</v>
      </c>
      <c r="Q34" s="12"/>
      <c r="R34" s="30"/>
    </row>
    <row r="35" spans="1:19" x14ac:dyDescent="0.25">
      <c r="B35" s="43">
        <v>4</v>
      </c>
      <c r="C35" s="19">
        <v>4</v>
      </c>
      <c r="D35" s="19">
        <v>4</v>
      </c>
      <c r="E35" s="19">
        <v>2</v>
      </c>
      <c r="F35" s="19">
        <v>4</v>
      </c>
      <c r="G35" s="19">
        <v>4</v>
      </c>
      <c r="H35" s="19">
        <v>4</v>
      </c>
      <c r="I35" s="19">
        <v>4</v>
      </c>
      <c r="J35" s="19">
        <v>3</v>
      </c>
      <c r="K35" s="19">
        <v>3</v>
      </c>
      <c r="L35" s="19">
        <v>4</v>
      </c>
      <c r="M35" s="19">
        <v>2</v>
      </c>
      <c r="N35" s="19" t="s">
        <v>27</v>
      </c>
      <c r="O35" s="19">
        <v>3</v>
      </c>
      <c r="P35" s="19">
        <v>1</v>
      </c>
      <c r="Q35" s="12">
        <f t="shared" si="1"/>
        <v>46</v>
      </c>
      <c r="R35" s="30">
        <f t="shared" si="0"/>
        <v>0.93877551020408168</v>
      </c>
      <c r="S35">
        <v>5</v>
      </c>
    </row>
    <row r="36" spans="1:19" x14ac:dyDescent="0.25">
      <c r="A36" s="22" t="s">
        <v>84</v>
      </c>
      <c r="B36" s="44" t="s">
        <v>38</v>
      </c>
      <c r="C36" s="19" t="s">
        <v>38</v>
      </c>
      <c r="D36" s="19" t="s">
        <v>38</v>
      </c>
      <c r="E36" s="19" t="s">
        <v>38</v>
      </c>
      <c r="F36" s="19" t="s">
        <v>38</v>
      </c>
      <c r="G36" s="19" t="s">
        <v>38</v>
      </c>
      <c r="H36" s="19" t="s">
        <v>38</v>
      </c>
      <c r="I36" s="19" t="s">
        <v>38</v>
      </c>
      <c r="J36" s="19" t="s">
        <v>37</v>
      </c>
      <c r="K36" s="19" t="s">
        <v>37</v>
      </c>
      <c r="L36" s="19" t="s">
        <v>38</v>
      </c>
      <c r="M36" s="19" t="s">
        <v>35</v>
      </c>
      <c r="N36" s="19" t="s">
        <v>35</v>
      </c>
      <c r="O36" s="19" t="s">
        <v>27</v>
      </c>
      <c r="P36" s="19" t="s">
        <v>36</v>
      </c>
      <c r="Q36" s="12"/>
      <c r="R36" s="30"/>
    </row>
    <row r="37" spans="1:19" x14ac:dyDescent="0.25">
      <c r="B37" s="43">
        <v>4</v>
      </c>
      <c r="C37" s="19">
        <v>4</v>
      </c>
      <c r="D37" s="19">
        <v>4</v>
      </c>
      <c r="E37" s="19">
        <v>4</v>
      </c>
      <c r="F37" s="19">
        <v>4</v>
      </c>
      <c r="G37" s="19">
        <v>4</v>
      </c>
      <c r="H37" s="19">
        <v>4</v>
      </c>
      <c r="I37" s="19">
        <v>4</v>
      </c>
      <c r="J37" s="19">
        <v>3</v>
      </c>
      <c r="K37" s="19">
        <v>3</v>
      </c>
      <c r="L37" s="19">
        <v>4</v>
      </c>
      <c r="M37" s="19">
        <v>2</v>
      </c>
      <c r="N37" s="19">
        <v>2</v>
      </c>
      <c r="O37" s="19" t="s">
        <v>27</v>
      </c>
      <c r="P37" s="19">
        <v>1</v>
      </c>
      <c r="Q37" s="12">
        <f>SUM(B37:P37)</f>
        <v>47</v>
      </c>
      <c r="R37" s="30">
        <f t="shared" si="0"/>
        <v>0.95918367346938771</v>
      </c>
      <c r="S37">
        <v>5</v>
      </c>
    </row>
    <row r="38" spans="1:19" x14ac:dyDescent="0.25">
      <c r="A38" t="s">
        <v>85</v>
      </c>
      <c r="B38" s="44" t="s">
        <v>38</v>
      </c>
      <c r="C38" s="19" t="s">
        <v>38</v>
      </c>
      <c r="D38" s="19" t="s">
        <v>38</v>
      </c>
      <c r="E38" s="19" t="s">
        <v>38</v>
      </c>
      <c r="F38" s="19" t="s">
        <v>38</v>
      </c>
      <c r="G38" s="19" t="s">
        <v>38</v>
      </c>
      <c r="H38" s="19" t="s">
        <v>38</v>
      </c>
      <c r="I38" s="19" t="s">
        <v>38</v>
      </c>
      <c r="J38" s="19" t="s">
        <v>37</v>
      </c>
      <c r="K38" s="19" t="s">
        <v>37</v>
      </c>
      <c r="L38" s="19" t="s">
        <v>38</v>
      </c>
      <c r="M38" s="19" t="s">
        <v>35</v>
      </c>
      <c r="N38" s="19" t="s">
        <v>35</v>
      </c>
      <c r="O38" s="19" t="s">
        <v>37</v>
      </c>
      <c r="P38" s="19" t="s">
        <v>27</v>
      </c>
      <c r="Q38" s="12"/>
      <c r="R38" s="30"/>
    </row>
    <row r="39" spans="1:19" x14ac:dyDescent="0.25">
      <c r="B39" s="43">
        <v>4</v>
      </c>
      <c r="C39" s="19">
        <v>4</v>
      </c>
      <c r="D39" s="19">
        <v>4</v>
      </c>
      <c r="E39" s="19">
        <v>4</v>
      </c>
      <c r="F39" s="19">
        <v>4</v>
      </c>
      <c r="G39" s="19">
        <v>4</v>
      </c>
      <c r="H39" s="19">
        <v>4</v>
      </c>
      <c r="I39" s="19">
        <v>4</v>
      </c>
      <c r="J39" s="19">
        <v>3</v>
      </c>
      <c r="K39" s="19">
        <v>3</v>
      </c>
      <c r="L39" s="19">
        <v>4</v>
      </c>
      <c r="M39" s="19">
        <v>2</v>
      </c>
      <c r="N39" s="28">
        <v>2</v>
      </c>
      <c r="O39" s="28">
        <v>3</v>
      </c>
      <c r="P39" s="28" t="s">
        <v>27</v>
      </c>
      <c r="Q39" s="12">
        <f t="shared" si="1"/>
        <v>49</v>
      </c>
      <c r="R39" s="30">
        <f t="shared" si="0"/>
        <v>1</v>
      </c>
      <c r="S39">
        <v>5</v>
      </c>
    </row>
  </sheetData>
  <mergeCells count="1">
    <mergeCell ref="J6:K6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8"/>
  <sheetViews>
    <sheetView tabSelected="1" topLeftCell="A13" zoomScale="70" zoomScaleNormal="70" workbookViewId="0">
      <selection activeCell="D35" sqref="D35:F35"/>
    </sheetView>
  </sheetViews>
  <sheetFormatPr baseColWidth="10" defaultRowHeight="15" x14ac:dyDescent="0.25"/>
  <cols>
    <col min="1" max="1" width="23.140625" bestFit="1" customWidth="1"/>
    <col min="2" max="2" width="30.28515625" customWidth="1"/>
    <col min="3" max="3" width="23.7109375" customWidth="1"/>
    <col min="4" max="4" width="28.85546875" bestFit="1" customWidth="1"/>
    <col min="5" max="5" width="40.5703125" bestFit="1" customWidth="1"/>
    <col min="6" max="6" width="38.5703125" bestFit="1" customWidth="1"/>
    <col min="10" max="10" width="16.85546875" bestFit="1" customWidth="1"/>
    <col min="13" max="13" width="8.85546875" bestFit="1" customWidth="1"/>
    <col min="14" max="14" width="16.7109375" bestFit="1" customWidth="1"/>
    <col min="16" max="16" width="25.42578125" bestFit="1" customWidth="1"/>
    <col min="18" max="18" width="12.85546875" bestFit="1" customWidth="1"/>
  </cols>
  <sheetData>
    <row r="1" spans="1:18" x14ac:dyDescent="0.25">
      <c r="A1" s="84" t="s">
        <v>40</v>
      </c>
      <c r="B1" s="84"/>
      <c r="C1" s="84"/>
      <c r="D1" s="84"/>
      <c r="E1" s="84"/>
      <c r="F1" s="84"/>
      <c r="G1" s="65"/>
      <c r="H1" s="65"/>
      <c r="I1" s="31"/>
      <c r="O1" s="84" t="s">
        <v>40</v>
      </c>
      <c r="P1" s="85"/>
      <c r="Q1" s="85"/>
      <c r="R1" s="85"/>
    </row>
    <row r="2" spans="1:18" x14ac:dyDescent="0.25">
      <c r="A2" s="32"/>
      <c r="B2" s="33" t="s">
        <v>41</v>
      </c>
      <c r="C2" s="33" t="s">
        <v>56</v>
      </c>
      <c r="D2" s="33" t="s">
        <v>57</v>
      </c>
      <c r="E2" s="33" t="s">
        <v>58</v>
      </c>
      <c r="F2" s="33" t="s">
        <v>59</v>
      </c>
      <c r="G2" s="64"/>
      <c r="H2" s="64"/>
      <c r="O2" s="66"/>
      <c r="P2" s="68" t="s">
        <v>122</v>
      </c>
      <c r="Q2" s="68" t="s">
        <v>107</v>
      </c>
      <c r="R2" s="68" t="s">
        <v>108</v>
      </c>
    </row>
    <row r="3" spans="1:18" x14ac:dyDescent="0.25">
      <c r="A3" s="34" t="s">
        <v>42</v>
      </c>
      <c r="B3" s="19" t="s">
        <v>34</v>
      </c>
      <c r="C3" s="19" t="s">
        <v>60</v>
      </c>
      <c r="D3" s="19" t="s">
        <v>61</v>
      </c>
      <c r="E3" s="19" t="s">
        <v>62</v>
      </c>
      <c r="F3" s="19" t="s">
        <v>64</v>
      </c>
      <c r="G3" s="62"/>
      <c r="H3" s="62"/>
      <c r="O3" s="67" t="s">
        <v>42</v>
      </c>
      <c r="P3" s="40" t="s">
        <v>123</v>
      </c>
      <c r="Q3" s="40" t="s">
        <v>96</v>
      </c>
      <c r="R3" s="40" t="s">
        <v>97</v>
      </c>
    </row>
    <row r="4" spans="1:18" x14ac:dyDescent="0.25">
      <c r="A4" s="34" t="s">
        <v>43</v>
      </c>
      <c r="B4" s="19" t="s">
        <v>63</v>
      </c>
      <c r="C4" s="39">
        <v>1290000.22</v>
      </c>
      <c r="D4" s="39">
        <v>1220150.44</v>
      </c>
      <c r="E4" s="39">
        <v>3660407.59</v>
      </c>
      <c r="F4" s="39">
        <v>1412575.6</v>
      </c>
      <c r="G4" s="62"/>
      <c r="H4" s="62"/>
      <c r="O4" s="67" t="s">
        <v>43</v>
      </c>
      <c r="P4" s="40" t="s">
        <v>91</v>
      </c>
      <c r="Q4" s="40" t="s">
        <v>96</v>
      </c>
      <c r="R4" s="40" t="s">
        <v>96</v>
      </c>
    </row>
    <row r="5" spans="1:18" x14ac:dyDescent="0.25">
      <c r="A5" s="34" t="s">
        <v>44</v>
      </c>
      <c r="B5" s="19" t="s">
        <v>13</v>
      </c>
      <c r="C5" s="39" t="s">
        <v>65</v>
      </c>
      <c r="D5" s="39" t="s">
        <v>66</v>
      </c>
      <c r="E5" s="39" t="s">
        <v>67</v>
      </c>
      <c r="F5" s="39" t="s">
        <v>66</v>
      </c>
      <c r="G5" s="62"/>
      <c r="H5" s="62"/>
      <c r="O5" s="67" t="s">
        <v>44</v>
      </c>
      <c r="P5" s="40" t="s">
        <v>85</v>
      </c>
      <c r="Q5" s="40" t="s">
        <v>96</v>
      </c>
      <c r="R5" s="40" t="s">
        <v>97</v>
      </c>
    </row>
    <row r="6" spans="1:18" x14ac:dyDescent="0.25">
      <c r="A6" s="34" t="s">
        <v>45</v>
      </c>
      <c r="B6" s="19" t="s">
        <v>12</v>
      </c>
      <c r="C6" s="19">
        <v>2017</v>
      </c>
      <c r="D6" s="19">
        <v>2019</v>
      </c>
      <c r="E6" s="19">
        <v>2019</v>
      </c>
      <c r="F6" s="19">
        <v>2017</v>
      </c>
      <c r="G6" s="62"/>
      <c r="H6" s="62"/>
      <c r="O6" s="12"/>
    </row>
    <row r="7" spans="1:18" x14ac:dyDescent="0.25">
      <c r="A7" s="34" t="s">
        <v>72</v>
      </c>
      <c r="B7" s="19" t="s">
        <v>78</v>
      </c>
      <c r="C7" s="19" t="s">
        <v>92</v>
      </c>
      <c r="D7" s="19" t="s">
        <v>93</v>
      </c>
      <c r="E7" s="19" t="s">
        <v>92</v>
      </c>
      <c r="F7" s="19" t="s">
        <v>94</v>
      </c>
      <c r="G7" s="62"/>
      <c r="H7" s="62"/>
      <c r="O7" s="12"/>
    </row>
    <row r="8" spans="1:18" x14ac:dyDescent="0.25">
      <c r="A8" s="34" t="s">
        <v>73</v>
      </c>
      <c r="B8" s="19" t="s">
        <v>5</v>
      </c>
      <c r="C8" s="19" t="s">
        <v>95</v>
      </c>
      <c r="D8" s="19" t="s">
        <v>95</v>
      </c>
      <c r="E8" s="19" t="s">
        <v>95</v>
      </c>
      <c r="F8" s="19" t="s">
        <v>95</v>
      </c>
      <c r="G8" s="62"/>
      <c r="H8" s="62"/>
      <c r="O8" s="12"/>
    </row>
    <row r="9" spans="1:18" x14ac:dyDescent="0.25">
      <c r="A9" s="34" t="s">
        <v>74</v>
      </c>
      <c r="B9" s="19" t="s">
        <v>6</v>
      </c>
      <c r="C9" s="19" t="s">
        <v>96</v>
      </c>
      <c r="D9" s="19" t="s">
        <v>97</v>
      </c>
      <c r="E9" s="19" t="s">
        <v>96</v>
      </c>
      <c r="F9" s="19" t="s">
        <v>99</v>
      </c>
      <c r="G9" s="62"/>
      <c r="H9" s="62"/>
      <c r="O9" s="12"/>
    </row>
    <row r="10" spans="1:18" x14ac:dyDescent="0.25">
      <c r="A10" s="34" t="s">
        <v>75</v>
      </c>
      <c r="B10" s="19" t="s">
        <v>7</v>
      </c>
      <c r="C10" s="53">
        <v>300000</v>
      </c>
      <c r="D10" s="53">
        <v>400000</v>
      </c>
      <c r="E10" s="53">
        <v>1200000</v>
      </c>
      <c r="F10" s="53">
        <v>700000</v>
      </c>
      <c r="G10" s="62"/>
      <c r="H10" s="62"/>
      <c r="O10" s="12"/>
    </row>
    <row r="11" spans="1:18" x14ac:dyDescent="0.25">
      <c r="A11" s="34" t="s">
        <v>76</v>
      </c>
      <c r="B11" s="19" t="s">
        <v>8</v>
      </c>
      <c r="C11" s="53">
        <v>50000</v>
      </c>
      <c r="D11" s="19" t="s">
        <v>103</v>
      </c>
      <c r="E11" s="19" t="s">
        <v>103</v>
      </c>
      <c r="F11" s="53">
        <v>50000</v>
      </c>
      <c r="G11" s="62"/>
      <c r="H11" s="62"/>
      <c r="O11" s="12"/>
    </row>
    <row r="12" spans="1:18" x14ac:dyDescent="0.25">
      <c r="A12" s="34" t="s">
        <v>77</v>
      </c>
      <c r="B12" s="19" t="s">
        <v>9</v>
      </c>
      <c r="C12" s="19" t="s">
        <v>100</v>
      </c>
      <c r="D12" s="19" t="s">
        <v>101</v>
      </c>
      <c r="E12" s="19" t="s">
        <v>102</v>
      </c>
      <c r="F12" s="19" t="s">
        <v>100</v>
      </c>
      <c r="G12" s="62"/>
      <c r="H12" s="62"/>
      <c r="O12" s="12"/>
    </row>
    <row r="13" spans="1:18" x14ac:dyDescent="0.25">
      <c r="A13" s="34" t="s">
        <v>79</v>
      </c>
      <c r="B13" s="19" t="s">
        <v>20</v>
      </c>
      <c r="C13" s="19" t="s">
        <v>27</v>
      </c>
      <c r="D13" s="19" t="s">
        <v>27</v>
      </c>
      <c r="E13" s="19" t="s">
        <v>27</v>
      </c>
      <c r="F13" s="19" t="s">
        <v>27</v>
      </c>
      <c r="G13" s="62"/>
      <c r="H13" s="62"/>
      <c r="O13" s="12"/>
    </row>
    <row r="14" spans="1:18" x14ac:dyDescent="0.25">
      <c r="A14" s="34" t="s">
        <v>80</v>
      </c>
      <c r="B14" s="19" t="s">
        <v>31</v>
      </c>
      <c r="C14" s="19" t="s">
        <v>104</v>
      </c>
      <c r="D14" s="19" t="s">
        <v>105</v>
      </c>
      <c r="E14" s="19" t="s">
        <v>106</v>
      </c>
      <c r="F14" s="19" t="s">
        <v>105</v>
      </c>
      <c r="G14" s="62"/>
      <c r="H14" s="62"/>
      <c r="O14" s="12"/>
    </row>
    <row r="15" spans="1:18" x14ac:dyDescent="0.25">
      <c r="A15" s="63"/>
      <c r="B15" s="56"/>
      <c r="C15" s="56"/>
      <c r="D15" s="56"/>
      <c r="E15" s="56"/>
      <c r="F15" s="56"/>
      <c r="G15" s="56"/>
      <c r="H15" s="56"/>
      <c r="O15" s="12"/>
    </row>
    <row r="16" spans="1:18" x14ac:dyDescent="0.25">
      <c r="A16" s="63"/>
      <c r="B16" s="56"/>
      <c r="C16" s="56"/>
      <c r="D16" s="56"/>
      <c r="E16" s="56"/>
      <c r="F16" s="56"/>
      <c r="G16" s="56"/>
      <c r="H16" s="56"/>
      <c r="O16" s="12"/>
    </row>
    <row r="17" spans="1:15" x14ac:dyDescent="0.25">
      <c r="A17" s="63"/>
      <c r="B17" s="56"/>
      <c r="C17" s="56"/>
      <c r="D17" s="56"/>
      <c r="E17" s="56"/>
      <c r="F17" s="56"/>
      <c r="G17" s="56"/>
      <c r="H17" s="56"/>
      <c r="O17" s="12"/>
    </row>
    <row r="18" spans="1:15" x14ac:dyDescent="0.25">
      <c r="O18" s="12"/>
    </row>
    <row r="19" spans="1:15" x14ac:dyDescent="0.25">
      <c r="O19" s="12"/>
    </row>
    <row r="20" spans="1:15" x14ac:dyDescent="0.25">
      <c r="O20" s="12"/>
    </row>
    <row r="21" spans="1:15" x14ac:dyDescent="0.25">
      <c r="O21" s="12"/>
    </row>
    <row r="22" spans="1:15" x14ac:dyDescent="0.25">
      <c r="O22" s="12"/>
    </row>
    <row r="23" spans="1:15" x14ac:dyDescent="0.25">
      <c r="O23" s="12"/>
    </row>
    <row r="24" spans="1:15" x14ac:dyDescent="0.25">
      <c r="A24" s="109" t="s">
        <v>46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O24" s="12"/>
    </row>
    <row r="25" spans="1:15" x14ac:dyDescent="0.25">
      <c r="A25" s="110"/>
      <c r="B25" s="110"/>
      <c r="C25" s="110"/>
      <c r="D25" s="110">
        <v>1</v>
      </c>
      <c r="E25" s="110">
        <v>2</v>
      </c>
      <c r="F25" s="110">
        <v>3</v>
      </c>
      <c r="G25" s="110">
        <v>4</v>
      </c>
      <c r="H25" s="110">
        <v>5</v>
      </c>
      <c r="I25" s="110">
        <v>6</v>
      </c>
      <c r="J25" s="110">
        <v>7</v>
      </c>
      <c r="K25" s="110">
        <v>8</v>
      </c>
      <c r="L25" s="110">
        <v>9</v>
      </c>
      <c r="M25" s="110">
        <v>10</v>
      </c>
    </row>
    <row r="26" spans="1:15" x14ac:dyDescent="0.25">
      <c r="A26" s="120"/>
      <c r="B26" s="33" t="s">
        <v>41</v>
      </c>
      <c r="C26" s="33" t="s">
        <v>47</v>
      </c>
      <c r="D26" s="111" t="s">
        <v>48</v>
      </c>
      <c r="E26" s="112"/>
      <c r="F26" s="113"/>
      <c r="G26" s="111" t="s">
        <v>49</v>
      </c>
      <c r="H26" s="112"/>
      <c r="I26" s="113"/>
      <c r="J26" s="114" t="s">
        <v>50</v>
      </c>
      <c r="K26" s="114"/>
      <c r="L26" s="114" t="s">
        <v>51</v>
      </c>
      <c r="M26" s="114"/>
    </row>
    <row r="27" spans="1:15" x14ac:dyDescent="0.25">
      <c r="A27" s="33" t="s">
        <v>42</v>
      </c>
      <c r="B27" s="19" t="s">
        <v>34</v>
      </c>
      <c r="C27" s="19">
        <v>5</v>
      </c>
      <c r="D27" s="115" t="s">
        <v>27</v>
      </c>
      <c r="E27" s="116"/>
      <c r="F27" s="117"/>
      <c r="G27" s="115" t="s">
        <v>27</v>
      </c>
      <c r="H27" s="116"/>
      <c r="I27" s="117"/>
      <c r="J27" s="118" t="s">
        <v>27</v>
      </c>
      <c r="K27" s="108"/>
      <c r="L27" s="119" t="s">
        <v>27</v>
      </c>
      <c r="M27" s="108"/>
    </row>
    <row r="28" spans="1:15" x14ac:dyDescent="0.25">
      <c r="A28" s="33" t="s">
        <v>43</v>
      </c>
      <c r="B28" s="19" t="s">
        <v>63</v>
      </c>
      <c r="C28" s="19">
        <v>1</v>
      </c>
      <c r="D28" s="99">
        <v>3000000</v>
      </c>
      <c r="E28" s="100"/>
      <c r="F28" s="101"/>
      <c r="G28" s="99">
        <v>1300000</v>
      </c>
      <c r="H28" s="100"/>
      <c r="I28" s="101"/>
      <c r="J28" s="102">
        <v>1200000</v>
      </c>
      <c r="K28" s="103"/>
      <c r="L28" s="102">
        <v>1000000</v>
      </c>
      <c r="M28" s="103"/>
    </row>
    <row r="29" spans="1:15" x14ac:dyDescent="0.25">
      <c r="A29" s="33" t="s">
        <v>44</v>
      </c>
      <c r="B29" s="19" t="s">
        <v>13</v>
      </c>
      <c r="C29" s="19">
        <v>1.5</v>
      </c>
      <c r="D29" s="104" t="s">
        <v>68</v>
      </c>
      <c r="E29" s="105"/>
      <c r="F29" s="106"/>
      <c r="G29" s="104" t="s">
        <v>66</v>
      </c>
      <c r="H29" s="105"/>
      <c r="I29" s="106"/>
      <c r="J29" s="107" t="s">
        <v>69</v>
      </c>
      <c r="K29" s="108"/>
      <c r="L29" s="107" t="s">
        <v>70</v>
      </c>
      <c r="M29" s="108"/>
    </row>
    <row r="30" spans="1:15" x14ac:dyDescent="0.25">
      <c r="A30" s="33" t="s">
        <v>45</v>
      </c>
      <c r="B30" s="19" t="s">
        <v>12</v>
      </c>
      <c r="C30" s="19">
        <v>1.5</v>
      </c>
      <c r="D30" s="91">
        <v>2015</v>
      </c>
      <c r="E30" s="92"/>
      <c r="F30" s="93"/>
      <c r="G30" s="91">
        <v>2017</v>
      </c>
      <c r="H30" s="92"/>
      <c r="I30" s="93"/>
      <c r="J30" s="91">
        <v>2019</v>
      </c>
      <c r="K30" s="93"/>
      <c r="L30" s="91">
        <v>2020</v>
      </c>
      <c r="M30" s="93"/>
    </row>
    <row r="31" spans="1:15" x14ac:dyDescent="0.25">
      <c r="A31" s="33" t="s">
        <v>72</v>
      </c>
      <c r="B31" s="19" t="s">
        <v>78</v>
      </c>
      <c r="C31" s="19">
        <v>1.5</v>
      </c>
      <c r="D31" s="91" t="s">
        <v>109</v>
      </c>
      <c r="E31" s="92"/>
      <c r="F31" s="93"/>
      <c r="G31" s="91" t="s">
        <v>92</v>
      </c>
      <c r="H31" s="92"/>
      <c r="I31" s="93"/>
      <c r="J31" s="91" t="s">
        <v>105</v>
      </c>
      <c r="K31" s="92"/>
      <c r="L31" s="91" t="s">
        <v>106</v>
      </c>
      <c r="M31" s="93"/>
    </row>
    <row r="32" spans="1:15" x14ac:dyDescent="0.25">
      <c r="A32" s="33" t="s">
        <v>73</v>
      </c>
      <c r="B32" s="19" t="s">
        <v>5</v>
      </c>
      <c r="C32" s="19">
        <v>1.5</v>
      </c>
      <c r="D32" s="91" t="s">
        <v>110</v>
      </c>
      <c r="E32" s="92"/>
      <c r="F32" s="93"/>
      <c r="G32" s="91" t="s">
        <v>110</v>
      </c>
      <c r="H32" s="92"/>
      <c r="I32" s="93"/>
      <c r="J32" s="91" t="s">
        <v>110</v>
      </c>
      <c r="K32" s="92"/>
      <c r="L32" s="91" t="s">
        <v>110</v>
      </c>
      <c r="M32" s="93"/>
    </row>
    <row r="33" spans="1:13" x14ac:dyDescent="0.25">
      <c r="A33" s="33" t="s">
        <v>74</v>
      </c>
      <c r="B33" s="19" t="s">
        <v>6</v>
      </c>
      <c r="C33" s="19">
        <v>1</v>
      </c>
      <c r="D33" s="91" t="s">
        <v>98</v>
      </c>
      <c r="E33" s="92"/>
      <c r="F33" s="93"/>
      <c r="G33" s="91" t="s">
        <v>97</v>
      </c>
      <c r="H33" s="92"/>
      <c r="I33" s="93"/>
      <c r="J33" s="91" t="s">
        <v>96</v>
      </c>
      <c r="K33" s="92"/>
      <c r="L33" s="91" t="s">
        <v>99</v>
      </c>
      <c r="M33" s="93"/>
    </row>
    <row r="34" spans="1:13" x14ac:dyDescent="0.25">
      <c r="A34" s="33" t="s">
        <v>75</v>
      </c>
      <c r="B34" s="19" t="s">
        <v>7</v>
      </c>
      <c r="C34" s="19">
        <v>1</v>
      </c>
      <c r="D34" s="94">
        <v>1500000</v>
      </c>
      <c r="E34" s="96"/>
      <c r="F34" s="95"/>
      <c r="G34" s="94">
        <v>800000</v>
      </c>
      <c r="H34" s="96"/>
      <c r="I34" s="95"/>
      <c r="J34" s="94">
        <v>600000</v>
      </c>
      <c r="K34" s="96"/>
      <c r="L34" s="94">
        <v>300000</v>
      </c>
      <c r="M34" s="95"/>
    </row>
    <row r="35" spans="1:13" x14ac:dyDescent="0.25">
      <c r="A35" s="33" t="s">
        <v>76</v>
      </c>
      <c r="B35" s="19" t="s">
        <v>8</v>
      </c>
      <c r="C35" s="19">
        <v>1</v>
      </c>
      <c r="D35" s="94">
        <v>300000</v>
      </c>
      <c r="E35" s="96"/>
      <c r="F35" s="95"/>
      <c r="G35" s="94">
        <v>150000</v>
      </c>
      <c r="H35" s="96"/>
      <c r="I35" s="95"/>
      <c r="J35" s="94">
        <v>100000</v>
      </c>
      <c r="K35" s="96"/>
      <c r="L35" s="91" t="s">
        <v>103</v>
      </c>
      <c r="M35" s="93"/>
    </row>
    <row r="36" spans="1:13" x14ac:dyDescent="0.25">
      <c r="A36" s="33" t="s">
        <v>77</v>
      </c>
      <c r="B36" s="19" t="s">
        <v>9</v>
      </c>
      <c r="C36" s="19">
        <v>1</v>
      </c>
      <c r="D36" s="91" t="s">
        <v>111</v>
      </c>
      <c r="E36" s="92"/>
      <c r="F36" s="93"/>
      <c r="G36" s="91" t="s">
        <v>102</v>
      </c>
      <c r="H36" s="92"/>
      <c r="I36" s="93"/>
      <c r="J36" s="91" t="s">
        <v>101</v>
      </c>
      <c r="K36" s="92"/>
      <c r="L36" s="91" t="s">
        <v>112</v>
      </c>
      <c r="M36" s="93"/>
    </row>
    <row r="37" spans="1:13" x14ac:dyDescent="0.25">
      <c r="A37" s="33" t="s">
        <v>79</v>
      </c>
      <c r="B37" s="19" t="s">
        <v>20</v>
      </c>
      <c r="C37" s="19">
        <v>1.5</v>
      </c>
      <c r="D37" s="91" t="s">
        <v>27</v>
      </c>
      <c r="E37" s="92"/>
      <c r="F37" s="93"/>
      <c r="G37" s="91" t="s">
        <v>27</v>
      </c>
      <c r="H37" s="92"/>
      <c r="I37" s="93"/>
      <c r="J37" s="91" t="s">
        <v>27</v>
      </c>
      <c r="K37" s="92"/>
      <c r="L37" s="91" t="s">
        <v>27</v>
      </c>
      <c r="M37" s="93"/>
    </row>
    <row r="38" spans="1:13" x14ac:dyDescent="0.25">
      <c r="A38" s="33" t="s">
        <v>80</v>
      </c>
      <c r="B38" s="19" t="s">
        <v>31</v>
      </c>
      <c r="C38" s="19">
        <v>5</v>
      </c>
      <c r="D38" s="91" t="s">
        <v>113</v>
      </c>
      <c r="E38" s="92"/>
      <c r="F38" s="93"/>
      <c r="G38" s="91" t="s">
        <v>114</v>
      </c>
      <c r="H38" s="92"/>
      <c r="I38" s="93"/>
      <c r="J38" s="91" t="s">
        <v>115</v>
      </c>
      <c r="K38" s="92"/>
      <c r="L38" s="91" t="s">
        <v>116</v>
      </c>
      <c r="M38" s="93"/>
    </row>
    <row r="39" spans="1:13" x14ac:dyDescent="0.25">
      <c r="A39" s="33" t="s">
        <v>87</v>
      </c>
      <c r="B39" s="19" t="s">
        <v>90</v>
      </c>
      <c r="C39" s="19">
        <v>5</v>
      </c>
      <c r="D39" s="91" t="s">
        <v>98</v>
      </c>
      <c r="E39" s="92"/>
      <c r="F39" s="93"/>
      <c r="G39" s="91" t="s">
        <v>117</v>
      </c>
      <c r="H39" s="92"/>
      <c r="I39" s="93"/>
      <c r="J39" s="91" t="s">
        <v>96</v>
      </c>
      <c r="K39" s="92"/>
      <c r="L39" s="91" t="s">
        <v>99</v>
      </c>
      <c r="M39" s="93"/>
    </row>
    <row r="40" spans="1:13" x14ac:dyDescent="0.25">
      <c r="A40" s="33" t="s">
        <v>88</v>
      </c>
      <c r="B40" s="19" t="s">
        <v>91</v>
      </c>
      <c r="C40" s="19">
        <v>5</v>
      </c>
      <c r="D40" s="91" t="s">
        <v>98</v>
      </c>
      <c r="E40" s="92"/>
      <c r="F40" s="93"/>
      <c r="G40" s="91" t="s">
        <v>117</v>
      </c>
      <c r="H40" s="92"/>
      <c r="I40" s="93"/>
      <c r="J40" s="91" t="s">
        <v>96</v>
      </c>
      <c r="K40" s="92"/>
      <c r="L40" s="91" t="s">
        <v>99</v>
      </c>
      <c r="M40" s="93"/>
    </row>
    <row r="41" spans="1:13" x14ac:dyDescent="0.25">
      <c r="A41" s="33" t="s">
        <v>89</v>
      </c>
      <c r="B41" s="19" t="s">
        <v>85</v>
      </c>
      <c r="C41" s="19">
        <v>5</v>
      </c>
      <c r="D41" s="91" t="s">
        <v>98</v>
      </c>
      <c r="E41" s="92"/>
      <c r="F41" s="93"/>
      <c r="G41" s="91" t="s">
        <v>117</v>
      </c>
      <c r="H41" s="92"/>
      <c r="I41" s="93"/>
      <c r="J41" s="91" t="s">
        <v>96</v>
      </c>
      <c r="K41" s="92"/>
      <c r="L41" s="91" t="s">
        <v>99</v>
      </c>
      <c r="M41" s="93"/>
    </row>
    <row r="50" spans="1:27" x14ac:dyDescent="0.25">
      <c r="A50" s="69"/>
      <c r="B50" s="69"/>
      <c r="C50" s="69"/>
      <c r="D50" s="89" t="s">
        <v>56</v>
      </c>
      <c r="E50" s="90"/>
      <c r="F50" s="90"/>
      <c r="G50" s="90"/>
      <c r="H50" s="89" t="s">
        <v>57</v>
      </c>
      <c r="I50" s="90"/>
      <c r="J50" s="90"/>
      <c r="K50" s="90"/>
      <c r="L50" s="89" t="s">
        <v>58</v>
      </c>
      <c r="M50" s="90"/>
      <c r="N50" s="90"/>
      <c r="O50" s="90"/>
      <c r="P50" s="89" t="s">
        <v>59</v>
      </c>
      <c r="Q50" s="90"/>
      <c r="R50" s="90"/>
      <c r="S50" s="90"/>
      <c r="T50" s="97"/>
      <c r="U50" s="98"/>
      <c r="V50" s="98"/>
      <c r="W50" s="98"/>
      <c r="X50" s="97"/>
      <c r="Y50" s="98"/>
      <c r="Z50" s="98"/>
      <c r="AA50" s="98"/>
    </row>
    <row r="51" spans="1:27" x14ac:dyDescent="0.25">
      <c r="A51" s="32"/>
      <c r="B51" s="33" t="s">
        <v>41</v>
      </c>
      <c r="C51" s="33" t="s">
        <v>47</v>
      </c>
      <c r="D51" s="36" t="s">
        <v>52</v>
      </c>
      <c r="E51" s="36" t="s">
        <v>53</v>
      </c>
      <c r="F51" s="36" t="s">
        <v>54</v>
      </c>
      <c r="G51" s="36" t="s">
        <v>55</v>
      </c>
      <c r="H51" s="36" t="s">
        <v>52</v>
      </c>
      <c r="I51" s="36" t="s">
        <v>53</v>
      </c>
      <c r="J51" s="36" t="s">
        <v>54</v>
      </c>
      <c r="K51" s="36" t="s">
        <v>55</v>
      </c>
      <c r="L51" s="36" t="s">
        <v>52</v>
      </c>
      <c r="M51" s="36" t="s">
        <v>53</v>
      </c>
      <c r="N51" s="36" t="s">
        <v>54</v>
      </c>
      <c r="O51" s="36" t="s">
        <v>55</v>
      </c>
      <c r="P51" s="36" t="s">
        <v>52</v>
      </c>
      <c r="Q51" s="36" t="s">
        <v>53</v>
      </c>
      <c r="R51" s="36" t="s">
        <v>54</v>
      </c>
      <c r="S51" s="36" t="s">
        <v>55</v>
      </c>
      <c r="T51" s="64"/>
      <c r="U51" s="64"/>
      <c r="V51" s="64"/>
      <c r="W51" s="64"/>
      <c r="X51" s="64"/>
      <c r="Y51" s="64"/>
      <c r="Z51" s="64"/>
      <c r="AA51" s="64"/>
    </row>
    <row r="52" spans="1:27" x14ac:dyDescent="0.25">
      <c r="A52" s="34" t="s">
        <v>42</v>
      </c>
      <c r="B52" s="19" t="s">
        <v>34</v>
      </c>
      <c r="C52" s="35">
        <v>5</v>
      </c>
      <c r="D52" s="19">
        <v>5</v>
      </c>
      <c r="E52" s="19">
        <f t="shared" ref="E52:E57" si="0">D52*C52</f>
        <v>25</v>
      </c>
      <c r="F52" s="37">
        <v>0.9</v>
      </c>
      <c r="G52" s="19">
        <f t="shared" ref="G52:G61" si="1">F52*E52</f>
        <v>22.5</v>
      </c>
      <c r="H52" s="19">
        <v>5</v>
      </c>
      <c r="I52" s="19">
        <f>H52*C52</f>
        <v>25</v>
      </c>
      <c r="J52" s="37">
        <v>0.9</v>
      </c>
      <c r="K52" s="19">
        <f>J52*I52</f>
        <v>22.5</v>
      </c>
      <c r="L52" s="19">
        <v>5</v>
      </c>
      <c r="M52" s="19">
        <f>L52*C52</f>
        <v>25</v>
      </c>
      <c r="N52" s="37">
        <v>0.9</v>
      </c>
      <c r="O52" s="19">
        <f>N52*M52</f>
        <v>22.5</v>
      </c>
      <c r="P52" s="19">
        <v>5</v>
      </c>
      <c r="Q52" s="19">
        <f>P52*C52</f>
        <v>25</v>
      </c>
      <c r="R52" s="37">
        <v>0.6</v>
      </c>
      <c r="S52" s="19">
        <f>R52*Q52</f>
        <v>15</v>
      </c>
      <c r="T52" s="78"/>
      <c r="U52" s="78"/>
      <c r="V52" s="78"/>
      <c r="W52" s="78"/>
      <c r="X52" s="78"/>
      <c r="Y52" s="78"/>
      <c r="Z52" s="78"/>
      <c r="AA52" s="78"/>
    </row>
    <row r="53" spans="1:27" x14ac:dyDescent="0.25">
      <c r="A53" s="34" t="s">
        <v>43</v>
      </c>
      <c r="B53" s="19" t="s">
        <v>63</v>
      </c>
      <c r="C53" s="35">
        <v>1</v>
      </c>
      <c r="D53" s="19">
        <v>7</v>
      </c>
      <c r="E53" s="19">
        <f t="shared" si="0"/>
        <v>7</v>
      </c>
      <c r="F53" s="37">
        <v>0.6</v>
      </c>
      <c r="G53" s="19">
        <f t="shared" si="1"/>
        <v>4.2</v>
      </c>
      <c r="H53" s="19">
        <v>8</v>
      </c>
      <c r="I53" s="19">
        <f>H53*C53</f>
        <v>8</v>
      </c>
      <c r="J53" s="37">
        <v>0.6</v>
      </c>
      <c r="K53" s="19">
        <f>J53*I53</f>
        <v>4.8</v>
      </c>
      <c r="L53" s="19">
        <v>1</v>
      </c>
      <c r="M53" s="19">
        <f>L53*C53</f>
        <v>1</v>
      </c>
      <c r="N53" s="37">
        <v>0.6</v>
      </c>
      <c r="O53" s="19">
        <f>N53*M53</f>
        <v>0.6</v>
      </c>
      <c r="P53" s="19">
        <v>9</v>
      </c>
      <c r="Q53" s="19">
        <f>P53*C53</f>
        <v>9</v>
      </c>
      <c r="R53" s="37">
        <v>0.6</v>
      </c>
      <c r="S53" s="19">
        <f>R53*Q53</f>
        <v>5.3999999999999995</v>
      </c>
      <c r="T53" s="78"/>
      <c r="U53" s="78"/>
      <c r="V53" s="78"/>
      <c r="W53" s="78"/>
      <c r="X53" s="78"/>
      <c r="Y53" s="78"/>
      <c r="Z53" s="78"/>
      <c r="AA53" s="78"/>
    </row>
    <row r="54" spans="1:27" x14ac:dyDescent="0.25">
      <c r="A54" s="34" t="s">
        <v>44</v>
      </c>
      <c r="B54" s="19" t="s">
        <v>13</v>
      </c>
      <c r="C54" s="35">
        <v>1.5</v>
      </c>
      <c r="D54" s="19">
        <v>8</v>
      </c>
      <c r="E54" s="19">
        <f t="shared" si="0"/>
        <v>12</v>
      </c>
      <c r="F54" s="37">
        <v>0.6</v>
      </c>
      <c r="G54" s="19">
        <f t="shared" si="1"/>
        <v>7.1999999999999993</v>
      </c>
      <c r="H54" s="19">
        <v>6</v>
      </c>
      <c r="I54" s="19">
        <f>H54*C54</f>
        <v>9</v>
      </c>
      <c r="J54" s="37">
        <v>0.9</v>
      </c>
      <c r="K54" s="19">
        <f>J54*I54</f>
        <v>8.1</v>
      </c>
      <c r="L54" s="19">
        <v>6</v>
      </c>
      <c r="M54" s="19">
        <f>L54*C54</f>
        <v>9</v>
      </c>
      <c r="N54" s="37">
        <v>0.3</v>
      </c>
      <c r="O54" s="19">
        <f>N54*M54</f>
        <v>2.6999999999999997</v>
      </c>
      <c r="P54" s="19">
        <v>6</v>
      </c>
      <c r="Q54" s="19">
        <f>P54*C54</f>
        <v>9</v>
      </c>
      <c r="R54" s="37">
        <v>0.6</v>
      </c>
      <c r="S54" s="19">
        <f>R54*Q54</f>
        <v>5.3999999999999995</v>
      </c>
      <c r="T54" s="78"/>
      <c r="U54" s="78"/>
      <c r="V54" s="78"/>
      <c r="W54" s="78"/>
      <c r="X54" s="78"/>
      <c r="Y54" s="78"/>
      <c r="Z54" s="78"/>
      <c r="AA54" s="78"/>
    </row>
    <row r="55" spans="1:27" x14ac:dyDescent="0.25">
      <c r="A55" s="34" t="s">
        <v>45</v>
      </c>
      <c r="B55" s="19" t="s">
        <v>12</v>
      </c>
      <c r="C55" s="35">
        <v>1.5</v>
      </c>
      <c r="D55" s="19">
        <v>6</v>
      </c>
      <c r="E55" s="19">
        <f t="shared" si="0"/>
        <v>9</v>
      </c>
      <c r="F55" s="37">
        <v>0.9</v>
      </c>
      <c r="G55" s="19">
        <f t="shared" si="1"/>
        <v>8.1</v>
      </c>
      <c r="H55" s="19">
        <v>8</v>
      </c>
      <c r="I55" s="19">
        <f>H55*C55</f>
        <v>12</v>
      </c>
      <c r="J55" s="37">
        <v>0.6</v>
      </c>
      <c r="K55" s="19">
        <f>J55*I55</f>
        <v>7.1999999999999993</v>
      </c>
      <c r="L55" s="19">
        <v>8</v>
      </c>
      <c r="M55" s="19">
        <f>L55*C55</f>
        <v>12</v>
      </c>
      <c r="N55" s="37">
        <v>0.1</v>
      </c>
      <c r="O55" s="19">
        <f>N55*M55</f>
        <v>1.2000000000000002</v>
      </c>
      <c r="P55" s="19">
        <v>8</v>
      </c>
      <c r="Q55" s="19">
        <f>P55*C55</f>
        <v>12</v>
      </c>
      <c r="R55" s="37">
        <v>0.1</v>
      </c>
      <c r="S55" s="19">
        <f>R55*Q55</f>
        <v>1.2000000000000002</v>
      </c>
      <c r="T55" s="78"/>
      <c r="U55" s="78"/>
      <c r="V55" s="78"/>
      <c r="W55" s="78"/>
      <c r="X55" s="78"/>
      <c r="Y55" s="78"/>
      <c r="Z55" s="78"/>
      <c r="AA55" s="78"/>
    </row>
    <row r="56" spans="1:27" x14ac:dyDescent="0.25">
      <c r="A56" s="34" t="s">
        <v>72</v>
      </c>
      <c r="B56" s="19" t="s">
        <v>78</v>
      </c>
      <c r="C56" s="19">
        <v>1.5</v>
      </c>
      <c r="D56" s="19">
        <v>5</v>
      </c>
      <c r="E56" s="19">
        <f t="shared" si="0"/>
        <v>7.5</v>
      </c>
      <c r="F56" s="37">
        <v>0.6</v>
      </c>
      <c r="G56" s="19">
        <f t="shared" si="1"/>
        <v>4.5</v>
      </c>
      <c r="H56" s="19">
        <v>5</v>
      </c>
      <c r="I56" s="19">
        <f>H56*C56</f>
        <v>7.5</v>
      </c>
      <c r="J56" s="37">
        <v>0.9</v>
      </c>
      <c r="K56" s="19">
        <f t="shared" ref="K56:K63" si="2">J56*I56</f>
        <v>6.75</v>
      </c>
      <c r="L56" s="19">
        <v>5</v>
      </c>
      <c r="M56" s="19">
        <f>L56*C56</f>
        <v>7.5</v>
      </c>
      <c r="N56" s="37">
        <v>0.9</v>
      </c>
      <c r="O56" s="19">
        <f t="shared" ref="O56:O63" si="3">N56*M56</f>
        <v>6.75</v>
      </c>
      <c r="P56" s="19">
        <v>5</v>
      </c>
      <c r="Q56" s="19">
        <f>P56*C56</f>
        <v>7.5</v>
      </c>
      <c r="R56" s="37">
        <v>0.9</v>
      </c>
      <c r="S56" s="19">
        <f t="shared" ref="S56:S63" si="4">R56*Q56</f>
        <v>6.75</v>
      </c>
      <c r="T56" s="78"/>
      <c r="U56" s="78"/>
      <c r="V56" s="78"/>
      <c r="W56" s="78"/>
      <c r="X56" s="78"/>
      <c r="Y56" s="78"/>
      <c r="Z56" s="78"/>
      <c r="AA56" s="78"/>
    </row>
    <row r="57" spans="1:27" x14ac:dyDescent="0.25">
      <c r="A57" s="34" t="s">
        <v>73</v>
      </c>
      <c r="B57" s="19" t="s">
        <v>5</v>
      </c>
      <c r="C57" s="19">
        <v>1.5</v>
      </c>
      <c r="D57" s="19">
        <v>10</v>
      </c>
      <c r="E57" s="19">
        <f t="shared" si="0"/>
        <v>15</v>
      </c>
      <c r="F57" s="37">
        <v>0.6</v>
      </c>
      <c r="G57" s="19">
        <f t="shared" si="1"/>
        <v>9</v>
      </c>
      <c r="H57" s="19">
        <v>10</v>
      </c>
      <c r="I57" s="19">
        <f t="shared" ref="I57:I63" si="5">H57*C57</f>
        <v>15</v>
      </c>
      <c r="J57" s="37">
        <v>0.3</v>
      </c>
      <c r="K57" s="19">
        <f t="shared" si="2"/>
        <v>4.5</v>
      </c>
      <c r="L57" s="19">
        <v>10</v>
      </c>
      <c r="M57" s="19">
        <f t="shared" ref="M57:M63" si="6">L57*C57</f>
        <v>15</v>
      </c>
      <c r="N57" s="37">
        <v>0.9</v>
      </c>
      <c r="O57" s="19">
        <f t="shared" si="3"/>
        <v>13.5</v>
      </c>
      <c r="P57" s="19">
        <v>10</v>
      </c>
      <c r="Q57" s="19">
        <f t="shared" ref="Q57:Q63" si="7">P57*C57</f>
        <v>15</v>
      </c>
      <c r="R57" s="37">
        <v>0.9</v>
      </c>
      <c r="S57" s="19">
        <f t="shared" si="4"/>
        <v>13.5</v>
      </c>
      <c r="T57" s="78"/>
      <c r="U57" s="78"/>
      <c r="V57" s="78"/>
      <c r="W57" s="78"/>
      <c r="X57" s="78"/>
      <c r="Y57" s="78"/>
      <c r="Z57" s="78"/>
      <c r="AA57" s="78"/>
    </row>
    <row r="58" spans="1:27" x14ac:dyDescent="0.25">
      <c r="A58" s="34" t="s">
        <v>74</v>
      </c>
      <c r="B58" s="19" t="s">
        <v>6</v>
      </c>
      <c r="C58" s="19">
        <v>1</v>
      </c>
      <c r="D58" s="19">
        <v>8</v>
      </c>
      <c r="E58" s="19">
        <f t="shared" ref="E58:E63" si="8">D58*C58</f>
        <v>8</v>
      </c>
      <c r="F58" s="37">
        <v>0.3</v>
      </c>
      <c r="G58" s="19">
        <f t="shared" si="1"/>
        <v>2.4</v>
      </c>
      <c r="H58" s="19">
        <v>5</v>
      </c>
      <c r="I58" s="19">
        <f t="shared" si="5"/>
        <v>5</v>
      </c>
      <c r="J58" s="37">
        <v>0.3</v>
      </c>
      <c r="K58" s="19">
        <f t="shared" si="2"/>
        <v>1.5</v>
      </c>
      <c r="L58" s="19">
        <v>8</v>
      </c>
      <c r="M58" s="19">
        <f t="shared" si="6"/>
        <v>8</v>
      </c>
      <c r="N58" s="37">
        <v>0.6</v>
      </c>
      <c r="O58" s="19">
        <f t="shared" si="3"/>
        <v>4.8</v>
      </c>
      <c r="P58" s="19">
        <v>10</v>
      </c>
      <c r="Q58" s="19">
        <f t="shared" si="7"/>
        <v>10</v>
      </c>
      <c r="R58" s="37">
        <v>0.6</v>
      </c>
      <c r="S58" s="19">
        <f t="shared" si="4"/>
        <v>6</v>
      </c>
      <c r="T58" s="78"/>
      <c r="U58" s="78"/>
      <c r="V58" s="78"/>
      <c r="W58" s="78"/>
      <c r="X58" s="78"/>
      <c r="Y58" s="78"/>
      <c r="Z58" s="78"/>
      <c r="AA58" s="78"/>
    </row>
    <row r="59" spans="1:27" x14ac:dyDescent="0.25">
      <c r="A59" s="34" t="s">
        <v>75</v>
      </c>
      <c r="B59" s="19" t="s">
        <v>7</v>
      </c>
      <c r="C59" s="19">
        <v>1</v>
      </c>
      <c r="D59" s="19">
        <v>9</v>
      </c>
      <c r="E59" s="19">
        <f t="shared" si="8"/>
        <v>9</v>
      </c>
      <c r="F59" s="37">
        <v>0.6</v>
      </c>
      <c r="G59" s="19">
        <f t="shared" si="1"/>
        <v>5.3999999999999995</v>
      </c>
      <c r="H59" s="19">
        <v>9</v>
      </c>
      <c r="I59" s="19">
        <f t="shared" si="5"/>
        <v>9</v>
      </c>
      <c r="J59" s="37">
        <v>0.6</v>
      </c>
      <c r="K59" s="19">
        <f t="shared" si="2"/>
        <v>5.3999999999999995</v>
      </c>
      <c r="L59" s="19">
        <v>3</v>
      </c>
      <c r="M59" s="19">
        <f t="shared" si="6"/>
        <v>3</v>
      </c>
      <c r="N59" s="37">
        <v>0.6</v>
      </c>
      <c r="O59" s="19">
        <f t="shared" si="3"/>
        <v>1.7999999999999998</v>
      </c>
      <c r="P59" s="19">
        <v>5</v>
      </c>
      <c r="Q59" s="19">
        <f t="shared" si="7"/>
        <v>5</v>
      </c>
      <c r="R59" s="37">
        <v>0.3</v>
      </c>
      <c r="S59" s="19">
        <f t="shared" si="4"/>
        <v>1.5</v>
      </c>
      <c r="T59" s="78"/>
      <c r="U59" s="78"/>
      <c r="V59" s="78"/>
      <c r="W59" s="78"/>
      <c r="X59" s="78"/>
      <c r="Y59" s="78"/>
      <c r="Z59" s="78"/>
      <c r="AA59" s="78"/>
    </row>
    <row r="60" spans="1:27" x14ac:dyDescent="0.25">
      <c r="A60" s="34" t="s">
        <v>76</v>
      </c>
      <c r="B60" s="19" t="s">
        <v>8</v>
      </c>
      <c r="C60" s="19">
        <v>1</v>
      </c>
      <c r="D60" s="19">
        <v>8</v>
      </c>
      <c r="E60" s="19">
        <f t="shared" si="8"/>
        <v>8</v>
      </c>
      <c r="F60" s="37">
        <v>0.6</v>
      </c>
      <c r="G60" s="19">
        <f t="shared" si="1"/>
        <v>4.8</v>
      </c>
      <c r="H60" s="19">
        <v>10</v>
      </c>
      <c r="I60" s="19">
        <f t="shared" si="5"/>
        <v>10</v>
      </c>
      <c r="J60" s="37">
        <v>0.1</v>
      </c>
      <c r="K60" s="19">
        <f t="shared" si="2"/>
        <v>1</v>
      </c>
      <c r="L60" s="19">
        <v>10</v>
      </c>
      <c r="M60" s="19">
        <f t="shared" si="6"/>
        <v>10</v>
      </c>
      <c r="N60" s="37">
        <v>0.3</v>
      </c>
      <c r="O60" s="19">
        <f t="shared" si="3"/>
        <v>3</v>
      </c>
      <c r="P60" s="19">
        <v>8</v>
      </c>
      <c r="Q60" s="19">
        <f t="shared" si="7"/>
        <v>8</v>
      </c>
      <c r="R60" s="37">
        <v>0.3</v>
      </c>
      <c r="S60" s="19">
        <f t="shared" si="4"/>
        <v>2.4</v>
      </c>
      <c r="T60" s="78"/>
      <c r="U60" s="78"/>
      <c r="V60" s="78"/>
      <c r="W60" s="78"/>
      <c r="X60" s="78"/>
      <c r="Y60" s="78"/>
      <c r="Z60" s="78"/>
      <c r="AA60" s="78"/>
    </row>
    <row r="61" spans="1:27" x14ac:dyDescent="0.25">
      <c r="A61" s="34" t="s">
        <v>77</v>
      </c>
      <c r="B61" s="19" t="s">
        <v>9</v>
      </c>
      <c r="C61" s="19">
        <v>1</v>
      </c>
      <c r="D61" s="19">
        <v>4</v>
      </c>
      <c r="E61" s="19">
        <f t="shared" si="8"/>
        <v>4</v>
      </c>
      <c r="F61" s="37">
        <v>0.9</v>
      </c>
      <c r="G61" s="19">
        <f t="shared" si="1"/>
        <v>3.6</v>
      </c>
      <c r="H61" s="19">
        <v>8</v>
      </c>
      <c r="I61" s="19">
        <f t="shared" si="5"/>
        <v>8</v>
      </c>
      <c r="J61" s="37">
        <v>0.9</v>
      </c>
      <c r="K61" s="19">
        <f t="shared" si="2"/>
        <v>7.2</v>
      </c>
      <c r="L61" s="19">
        <v>5</v>
      </c>
      <c r="M61" s="19">
        <f t="shared" si="6"/>
        <v>5</v>
      </c>
      <c r="N61" s="37">
        <v>0.6</v>
      </c>
      <c r="O61" s="19">
        <f t="shared" si="3"/>
        <v>3</v>
      </c>
      <c r="P61" s="19">
        <v>5</v>
      </c>
      <c r="Q61" s="19">
        <f t="shared" si="7"/>
        <v>5</v>
      </c>
      <c r="R61" s="37">
        <v>0.9</v>
      </c>
      <c r="S61" s="19">
        <f t="shared" si="4"/>
        <v>4.5</v>
      </c>
      <c r="T61" s="78"/>
      <c r="U61" s="78"/>
      <c r="V61" s="78"/>
      <c r="W61" s="78"/>
      <c r="X61" s="78"/>
      <c r="Y61" s="78"/>
      <c r="Z61" s="78"/>
      <c r="AA61" s="78"/>
    </row>
    <row r="62" spans="1:27" x14ac:dyDescent="0.25">
      <c r="A62" s="34" t="s">
        <v>79</v>
      </c>
      <c r="B62" s="19" t="s">
        <v>20</v>
      </c>
      <c r="C62" s="19">
        <v>1.5</v>
      </c>
      <c r="D62" s="19">
        <v>0</v>
      </c>
      <c r="E62" s="19">
        <f t="shared" si="8"/>
        <v>0</v>
      </c>
      <c r="F62" s="37">
        <v>0</v>
      </c>
      <c r="G62" s="19">
        <f t="shared" ref="G62:G63" si="9">F62*E62</f>
        <v>0</v>
      </c>
      <c r="H62" s="19">
        <v>0</v>
      </c>
      <c r="I62" s="19">
        <f t="shared" si="5"/>
        <v>0</v>
      </c>
      <c r="J62" s="37">
        <v>0</v>
      </c>
      <c r="K62" s="19">
        <f t="shared" si="2"/>
        <v>0</v>
      </c>
      <c r="L62" s="19">
        <v>0</v>
      </c>
      <c r="M62" s="19">
        <f t="shared" si="6"/>
        <v>0</v>
      </c>
      <c r="N62" s="37">
        <v>0</v>
      </c>
      <c r="O62" s="19">
        <f t="shared" si="3"/>
        <v>0</v>
      </c>
      <c r="P62" s="19">
        <v>0</v>
      </c>
      <c r="Q62" s="19">
        <f t="shared" si="7"/>
        <v>0</v>
      </c>
      <c r="R62" s="37">
        <v>0</v>
      </c>
      <c r="S62" s="19">
        <f t="shared" si="4"/>
        <v>0</v>
      </c>
      <c r="T62" s="78"/>
      <c r="U62" s="78"/>
      <c r="V62" s="78"/>
      <c r="W62" s="78"/>
      <c r="X62" s="78"/>
      <c r="Y62" s="78"/>
      <c r="Z62" s="78"/>
      <c r="AA62" s="78"/>
    </row>
    <row r="63" spans="1:27" x14ac:dyDescent="0.25">
      <c r="A63" s="34" t="s">
        <v>80</v>
      </c>
      <c r="B63" s="19" t="s">
        <v>31</v>
      </c>
      <c r="C63" s="19">
        <v>5</v>
      </c>
      <c r="D63" s="19">
        <v>5</v>
      </c>
      <c r="E63" s="19">
        <f t="shared" si="8"/>
        <v>25</v>
      </c>
      <c r="F63" s="37">
        <v>0.9</v>
      </c>
      <c r="G63" s="19">
        <f t="shared" si="9"/>
        <v>22.5</v>
      </c>
      <c r="H63" s="19">
        <v>5</v>
      </c>
      <c r="I63" s="19">
        <f t="shared" si="5"/>
        <v>25</v>
      </c>
      <c r="J63" s="37">
        <v>0.9</v>
      </c>
      <c r="K63" s="19">
        <f t="shared" si="2"/>
        <v>22.5</v>
      </c>
      <c r="L63" s="19">
        <v>8</v>
      </c>
      <c r="M63" s="19">
        <f t="shared" si="6"/>
        <v>40</v>
      </c>
      <c r="N63" s="37">
        <v>0.3</v>
      </c>
      <c r="O63" s="19">
        <f t="shared" si="3"/>
        <v>12</v>
      </c>
      <c r="P63" s="19">
        <v>7</v>
      </c>
      <c r="Q63" s="19">
        <f t="shared" si="7"/>
        <v>35</v>
      </c>
      <c r="R63" s="37">
        <v>0.6</v>
      </c>
      <c r="S63" s="19">
        <f t="shared" si="4"/>
        <v>21</v>
      </c>
      <c r="T63" s="78"/>
      <c r="U63" s="78"/>
      <c r="V63" s="78"/>
      <c r="W63" s="78"/>
      <c r="X63" s="78"/>
      <c r="Y63" s="78"/>
      <c r="Z63" s="78"/>
      <c r="AA63" s="78"/>
    </row>
    <row r="64" spans="1:27" x14ac:dyDescent="0.25">
      <c r="A64" s="75" t="s">
        <v>24</v>
      </c>
      <c r="B64" s="56"/>
      <c r="C64" s="56"/>
      <c r="D64" s="56"/>
      <c r="E64" s="57">
        <f ca="1">SUM(E52:E66)</f>
        <v>129.5</v>
      </c>
      <c r="F64" s="56"/>
      <c r="G64" s="57">
        <f ca="1">SUM(G52:G66)</f>
        <v>94.199999999999989</v>
      </c>
      <c r="H64" s="56"/>
      <c r="I64" s="57">
        <f ca="1">SUM(I52:I66)</f>
        <v>133.5</v>
      </c>
      <c r="J64" s="56"/>
      <c r="K64" s="57">
        <f ca="1">SUM(K52:K66)</f>
        <v>91.449999999999989</v>
      </c>
      <c r="L64" s="56"/>
      <c r="M64" s="57">
        <f ca="1">SUM(M52:M66)</f>
        <v>135.5</v>
      </c>
      <c r="N64" s="56"/>
      <c r="O64" s="57">
        <f ca="1">SUM(O52:O66)</f>
        <v>71.849999999999994</v>
      </c>
      <c r="P64" s="56"/>
      <c r="Q64" s="57">
        <f ca="1">SUM(Q52:Q66)</f>
        <v>140.5</v>
      </c>
      <c r="R64" s="76"/>
      <c r="S64" s="57">
        <f ca="1">SUM(S52:S66)</f>
        <v>82.65</v>
      </c>
      <c r="T64" s="78"/>
      <c r="U64" s="78"/>
      <c r="V64" s="79"/>
      <c r="W64" s="78"/>
      <c r="X64" s="78"/>
      <c r="Y64" s="78"/>
      <c r="Z64" s="79"/>
      <c r="AA64" s="78"/>
    </row>
    <row r="65" spans="1:27" x14ac:dyDescent="0.25">
      <c r="A65" s="38" t="s">
        <v>71</v>
      </c>
      <c r="B65" s="56"/>
      <c r="C65" s="56"/>
      <c r="D65" s="56"/>
      <c r="E65" s="5"/>
      <c r="F65" s="56"/>
      <c r="G65" s="41">
        <f ca="1">G64/E64</f>
        <v>0.72741312741312736</v>
      </c>
      <c r="H65" s="56"/>
      <c r="I65" s="5"/>
      <c r="J65" s="56"/>
      <c r="K65" s="41">
        <f ca="1">K64/I64</f>
        <v>0.68501872659176022</v>
      </c>
      <c r="L65" s="56"/>
      <c r="M65" s="5"/>
      <c r="N65" s="56"/>
      <c r="O65" s="41">
        <f ca="1">O64/M64</f>
        <v>0.53025830258302575</v>
      </c>
      <c r="P65" s="56"/>
      <c r="Q65" s="56"/>
      <c r="R65" s="56"/>
      <c r="S65" s="41">
        <f ca="1">S64/Q64</f>
        <v>0.58825622775800712</v>
      </c>
      <c r="T65" s="78"/>
      <c r="U65" s="78"/>
      <c r="V65" s="79"/>
      <c r="W65" s="78"/>
      <c r="X65" s="78"/>
      <c r="Y65" s="78"/>
      <c r="Z65" s="79"/>
      <c r="AA65" s="78"/>
    </row>
    <row r="66" spans="1:27" x14ac:dyDescent="0.25">
      <c r="A66" s="61"/>
      <c r="B66" s="62"/>
      <c r="C66" s="62"/>
      <c r="D66" s="62"/>
      <c r="E66" s="62"/>
      <c r="F66" s="77"/>
      <c r="G66" s="62"/>
      <c r="H66" s="62"/>
      <c r="I66" s="62"/>
      <c r="J66" s="77"/>
      <c r="K66" s="62"/>
      <c r="L66" s="62"/>
      <c r="M66" s="62"/>
      <c r="N66" s="77"/>
      <c r="O66" s="62"/>
      <c r="P66" s="62"/>
      <c r="Q66" s="62"/>
      <c r="R66" s="77"/>
      <c r="S66" s="62"/>
      <c r="T66" s="78"/>
      <c r="U66" s="78"/>
      <c r="V66" s="79"/>
      <c r="W66" s="78"/>
      <c r="X66" s="78"/>
      <c r="Y66" s="78"/>
      <c r="Z66" s="79"/>
      <c r="AA66" s="78"/>
    </row>
    <row r="67" spans="1:27" x14ac:dyDescent="0.25">
      <c r="U67" s="78"/>
      <c r="V67" s="78"/>
      <c r="W67" s="78"/>
      <c r="X67" s="78"/>
      <c r="Y67" s="78"/>
      <c r="Z67" s="78"/>
      <c r="AA67" s="78"/>
    </row>
    <row r="68" spans="1:27" x14ac:dyDescent="0.25">
      <c r="U68" s="78"/>
      <c r="V68" s="78"/>
      <c r="W68" s="80"/>
      <c r="X68" s="78"/>
      <c r="Y68" s="78"/>
      <c r="Z68" s="78"/>
      <c r="AA68" s="79"/>
    </row>
    <row r="71" spans="1:27" x14ac:dyDescent="0.25">
      <c r="A71" s="54"/>
      <c r="B71" s="54"/>
      <c r="C71" s="54"/>
      <c r="D71" s="86" t="s">
        <v>107</v>
      </c>
      <c r="E71" s="87"/>
      <c r="F71" s="87"/>
      <c r="G71" s="88"/>
      <c r="H71" s="89" t="s">
        <v>108</v>
      </c>
      <c r="I71" s="90"/>
      <c r="J71" s="90"/>
      <c r="K71" s="90"/>
    </row>
    <row r="72" spans="1:27" x14ac:dyDescent="0.25">
      <c r="A72" s="70"/>
      <c r="B72" s="71" t="s">
        <v>122</v>
      </c>
      <c r="C72" s="71" t="s">
        <v>47</v>
      </c>
      <c r="D72" s="71" t="s">
        <v>52</v>
      </c>
      <c r="E72" s="71" t="s">
        <v>53</v>
      </c>
      <c r="F72" s="71" t="s">
        <v>54</v>
      </c>
      <c r="G72" s="71" t="s">
        <v>55</v>
      </c>
      <c r="H72" s="71" t="s">
        <v>52</v>
      </c>
      <c r="I72" s="71" t="s">
        <v>53</v>
      </c>
      <c r="J72" s="71" t="s">
        <v>54</v>
      </c>
      <c r="K72" s="71" t="s">
        <v>55</v>
      </c>
    </row>
    <row r="73" spans="1:27" x14ac:dyDescent="0.25">
      <c r="A73" s="71" t="s">
        <v>42</v>
      </c>
      <c r="B73" s="35" t="s">
        <v>90</v>
      </c>
      <c r="C73" s="35">
        <v>5</v>
      </c>
      <c r="D73" s="35">
        <v>8</v>
      </c>
      <c r="E73" s="35">
        <f>C73*D73</f>
        <v>40</v>
      </c>
      <c r="F73" s="72">
        <v>0.9</v>
      </c>
      <c r="G73" s="35">
        <f>F73*E73</f>
        <v>36</v>
      </c>
      <c r="H73" s="35">
        <v>6</v>
      </c>
      <c r="I73" s="35">
        <f>C73*H73</f>
        <v>30</v>
      </c>
      <c r="J73" s="72">
        <v>0.6</v>
      </c>
      <c r="K73" s="35">
        <f>I73*J73</f>
        <v>18</v>
      </c>
    </row>
    <row r="74" spans="1:27" x14ac:dyDescent="0.25">
      <c r="A74" s="71" t="s">
        <v>43</v>
      </c>
      <c r="B74" s="35" t="s">
        <v>91</v>
      </c>
      <c r="C74" s="35">
        <v>5</v>
      </c>
      <c r="D74" s="35">
        <v>8</v>
      </c>
      <c r="E74" s="35">
        <f t="shared" ref="E74:E75" si="10">C74*D74</f>
        <v>40</v>
      </c>
      <c r="F74" s="72">
        <v>0.9</v>
      </c>
      <c r="G74" s="35">
        <f t="shared" ref="G74:G75" si="11">F74*E74</f>
        <v>36</v>
      </c>
      <c r="H74" s="35">
        <v>8</v>
      </c>
      <c r="I74" s="35">
        <f t="shared" ref="I74:I75" si="12">C74*H74</f>
        <v>40</v>
      </c>
      <c r="J74" s="72">
        <v>0.9</v>
      </c>
      <c r="K74" s="35">
        <f t="shared" ref="K74:K75" si="13">I74*J74</f>
        <v>36</v>
      </c>
    </row>
    <row r="75" spans="1:27" x14ac:dyDescent="0.25">
      <c r="A75" s="71" t="s">
        <v>44</v>
      </c>
      <c r="B75" s="35" t="s">
        <v>85</v>
      </c>
      <c r="C75" s="35">
        <v>5</v>
      </c>
      <c r="D75" s="35">
        <v>8</v>
      </c>
      <c r="E75" s="35">
        <f t="shared" si="10"/>
        <v>40</v>
      </c>
      <c r="F75" s="72">
        <v>0.9</v>
      </c>
      <c r="G75" s="35">
        <f t="shared" si="11"/>
        <v>36</v>
      </c>
      <c r="H75" s="35">
        <v>6</v>
      </c>
      <c r="I75" s="35">
        <f t="shared" si="12"/>
        <v>30</v>
      </c>
      <c r="J75" s="72">
        <v>0.6</v>
      </c>
      <c r="K75" s="35">
        <f t="shared" si="13"/>
        <v>18</v>
      </c>
    </row>
    <row r="76" spans="1:27" x14ac:dyDescent="0.25">
      <c r="A76" s="38" t="s">
        <v>24</v>
      </c>
      <c r="E76" s="73">
        <f>SUM(E73:E75)</f>
        <v>120</v>
      </c>
      <c r="G76" s="73">
        <f>SUM(G73:G75)</f>
        <v>108</v>
      </c>
      <c r="I76" s="73">
        <f>SUM(I73:I75)</f>
        <v>100</v>
      </c>
      <c r="K76" s="73">
        <f>SUM(K73:K75)</f>
        <v>72</v>
      </c>
    </row>
    <row r="77" spans="1:27" x14ac:dyDescent="0.25">
      <c r="A77" s="38" t="s">
        <v>71</v>
      </c>
      <c r="G77" s="74">
        <f>G76/E76</f>
        <v>0.9</v>
      </c>
      <c r="K77" s="55">
        <f>K76/I76</f>
        <v>0.72</v>
      </c>
    </row>
    <row r="80" spans="1:27" x14ac:dyDescent="0.25">
      <c r="C80" s="59" t="s">
        <v>118</v>
      </c>
      <c r="D80" s="59" t="s">
        <v>55</v>
      </c>
      <c r="F80" s="59" t="s">
        <v>82</v>
      </c>
      <c r="G80" s="59" t="s">
        <v>55</v>
      </c>
    </row>
    <row r="81" spans="2:10" x14ac:dyDescent="0.25">
      <c r="C81" s="60" t="s">
        <v>119</v>
      </c>
      <c r="D81" s="60">
        <f ca="1">G64</f>
        <v>94.199999999999989</v>
      </c>
      <c r="F81" s="60" t="s">
        <v>107</v>
      </c>
      <c r="G81" s="60">
        <f>G76</f>
        <v>108</v>
      </c>
    </row>
    <row r="82" spans="2:10" x14ac:dyDescent="0.25">
      <c r="C82" s="35" t="s">
        <v>57</v>
      </c>
      <c r="D82" s="35">
        <f ca="1">K64</f>
        <v>91.449999999999989</v>
      </c>
      <c r="F82" s="35" t="s">
        <v>108</v>
      </c>
      <c r="G82" s="35">
        <f>K76</f>
        <v>72</v>
      </c>
    </row>
    <row r="83" spans="2:10" x14ac:dyDescent="0.25">
      <c r="C83" s="58" t="s">
        <v>121</v>
      </c>
      <c r="D83" s="35">
        <f ca="1">S64</f>
        <v>82.65</v>
      </c>
      <c r="J83" s="81"/>
    </row>
    <row r="84" spans="2:10" x14ac:dyDescent="0.25">
      <c r="C84" s="58" t="s">
        <v>120</v>
      </c>
      <c r="D84" s="35">
        <f ca="1">O64</f>
        <v>71.849999999999994</v>
      </c>
    </row>
    <row r="89" spans="2:10" x14ac:dyDescent="0.25">
      <c r="D89" s="82" t="s">
        <v>107</v>
      </c>
      <c r="E89" s="82" t="s">
        <v>108</v>
      </c>
    </row>
    <row r="90" spans="2:10" x14ac:dyDescent="0.25">
      <c r="C90" s="71" t="s">
        <v>122</v>
      </c>
      <c r="D90" s="71" t="s">
        <v>54</v>
      </c>
      <c r="E90" s="71" t="s">
        <v>54</v>
      </c>
    </row>
    <row r="91" spans="2:10" x14ac:dyDescent="0.25">
      <c r="C91" s="35" t="s">
        <v>90</v>
      </c>
      <c r="D91" s="72">
        <v>0.9</v>
      </c>
      <c r="E91" s="72">
        <v>0.6</v>
      </c>
      <c r="J91" s="81"/>
    </row>
    <row r="92" spans="2:10" x14ac:dyDescent="0.25">
      <c r="C92" s="35" t="s">
        <v>91</v>
      </c>
      <c r="D92" s="72">
        <v>0.9</v>
      </c>
      <c r="E92" s="72">
        <v>0.9</v>
      </c>
    </row>
    <row r="93" spans="2:10" x14ac:dyDescent="0.25">
      <c r="C93" s="35" t="s">
        <v>85</v>
      </c>
      <c r="D93" s="72">
        <v>0.9</v>
      </c>
      <c r="E93" s="72">
        <v>0.6</v>
      </c>
    </row>
    <row r="95" spans="2:10" x14ac:dyDescent="0.25">
      <c r="C95" s="82" t="s">
        <v>56</v>
      </c>
      <c r="D95" s="82" t="s">
        <v>57</v>
      </c>
      <c r="E95" s="82" t="s">
        <v>58</v>
      </c>
      <c r="F95" s="82" t="s">
        <v>59</v>
      </c>
    </row>
    <row r="96" spans="2:10" x14ac:dyDescent="0.25">
      <c r="B96" s="33" t="s">
        <v>41</v>
      </c>
      <c r="C96" s="36" t="s">
        <v>54</v>
      </c>
      <c r="D96" s="36" t="s">
        <v>54</v>
      </c>
      <c r="E96" s="36" t="s">
        <v>54</v>
      </c>
      <c r="F96" s="36" t="s">
        <v>54</v>
      </c>
    </row>
    <row r="97" spans="2:6" x14ac:dyDescent="0.25">
      <c r="B97" s="19" t="s">
        <v>34</v>
      </c>
      <c r="C97" s="37">
        <v>0.9</v>
      </c>
      <c r="D97" s="37">
        <v>0.9</v>
      </c>
      <c r="E97" s="37">
        <v>0.9</v>
      </c>
      <c r="F97" s="37">
        <v>0.6</v>
      </c>
    </row>
    <row r="98" spans="2:6" x14ac:dyDescent="0.25">
      <c r="B98" s="19" t="s">
        <v>63</v>
      </c>
      <c r="C98" s="37">
        <v>0.6</v>
      </c>
      <c r="D98" s="37">
        <v>0.6</v>
      </c>
      <c r="E98" s="37">
        <v>0.6</v>
      </c>
      <c r="F98" s="37">
        <v>0.6</v>
      </c>
    </row>
    <row r="99" spans="2:6" x14ac:dyDescent="0.25">
      <c r="B99" s="19" t="s">
        <v>13</v>
      </c>
      <c r="C99" s="37">
        <v>0.6</v>
      </c>
      <c r="D99" s="37">
        <v>0.9</v>
      </c>
      <c r="E99" s="37">
        <v>0.3</v>
      </c>
      <c r="F99" s="37">
        <v>0.6</v>
      </c>
    </row>
    <row r="100" spans="2:6" x14ac:dyDescent="0.25">
      <c r="B100" s="19" t="s">
        <v>12</v>
      </c>
      <c r="C100" s="37">
        <v>0.9</v>
      </c>
      <c r="D100" s="37">
        <v>0.6</v>
      </c>
      <c r="E100" s="37">
        <v>0.1</v>
      </c>
      <c r="F100" s="37">
        <v>0.1</v>
      </c>
    </row>
    <row r="101" spans="2:6" x14ac:dyDescent="0.25">
      <c r="B101" s="19" t="s">
        <v>78</v>
      </c>
      <c r="C101" s="37">
        <v>0.6</v>
      </c>
      <c r="D101" s="37">
        <v>0.9</v>
      </c>
      <c r="E101" s="37">
        <v>0.9</v>
      </c>
      <c r="F101" s="37">
        <v>0.9</v>
      </c>
    </row>
    <row r="102" spans="2:6" x14ac:dyDescent="0.25">
      <c r="B102" s="19" t="s">
        <v>5</v>
      </c>
      <c r="C102" s="37">
        <v>0.6</v>
      </c>
      <c r="D102" s="37">
        <v>0.3</v>
      </c>
      <c r="E102" s="37">
        <v>0.9</v>
      </c>
      <c r="F102" s="37">
        <v>0.9</v>
      </c>
    </row>
    <row r="103" spans="2:6" x14ac:dyDescent="0.25">
      <c r="B103" s="19" t="s">
        <v>6</v>
      </c>
      <c r="C103" s="37">
        <v>0.3</v>
      </c>
      <c r="D103" s="37">
        <v>0.3</v>
      </c>
      <c r="E103" s="37">
        <v>0.6</v>
      </c>
      <c r="F103" s="37">
        <v>0.6</v>
      </c>
    </row>
    <row r="104" spans="2:6" x14ac:dyDescent="0.25">
      <c r="B104" s="19" t="s">
        <v>7</v>
      </c>
      <c r="C104" s="37">
        <v>0.6</v>
      </c>
      <c r="D104" s="37">
        <v>0.6</v>
      </c>
      <c r="E104" s="37">
        <v>0.6</v>
      </c>
      <c r="F104" s="37">
        <v>0.3</v>
      </c>
    </row>
    <row r="105" spans="2:6" x14ac:dyDescent="0.25">
      <c r="B105" s="19" t="s">
        <v>8</v>
      </c>
      <c r="C105" s="37">
        <v>0.6</v>
      </c>
      <c r="D105" s="37">
        <v>0.1</v>
      </c>
      <c r="E105" s="37">
        <v>0.3</v>
      </c>
      <c r="F105" s="37">
        <v>0.3</v>
      </c>
    </row>
    <row r="106" spans="2:6" x14ac:dyDescent="0.25">
      <c r="B106" s="19" t="s">
        <v>9</v>
      </c>
      <c r="C106" s="37">
        <v>0.9</v>
      </c>
      <c r="D106" s="37">
        <v>0.9</v>
      </c>
      <c r="E106" s="37">
        <v>0.6</v>
      </c>
      <c r="F106" s="37">
        <v>0.9</v>
      </c>
    </row>
    <row r="107" spans="2:6" x14ac:dyDescent="0.25">
      <c r="B107" s="19" t="s">
        <v>20</v>
      </c>
      <c r="C107" s="37">
        <v>0</v>
      </c>
      <c r="D107" s="37">
        <v>0</v>
      </c>
      <c r="E107" s="37">
        <v>0</v>
      </c>
      <c r="F107" s="37">
        <v>0</v>
      </c>
    </row>
    <row r="108" spans="2:6" x14ac:dyDescent="0.25">
      <c r="B108" s="19" t="s">
        <v>31</v>
      </c>
      <c r="C108" s="37">
        <v>0.9</v>
      </c>
      <c r="D108" s="37">
        <v>0.9</v>
      </c>
      <c r="E108" s="37">
        <v>0.3</v>
      </c>
      <c r="F108" s="37">
        <v>0.6</v>
      </c>
    </row>
  </sheetData>
  <mergeCells count="75">
    <mergeCell ref="T50:W50"/>
    <mergeCell ref="X50:AA50"/>
    <mergeCell ref="L27:M27"/>
    <mergeCell ref="D28:F28"/>
    <mergeCell ref="G28:I28"/>
    <mergeCell ref="J28:K28"/>
    <mergeCell ref="L28:M28"/>
    <mergeCell ref="D50:G50"/>
    <mergeCell ref="H50:K50"/>
    <mergeCell ref="L50:O50"/>
    <mergeCell ref="P50:S50"/>
    <mergeCell ref="D29:F29"/>
    <mergeCell ref="G29:I29"/>
    <mergeCell ref="J29:K29"/>
    <mergeCell ref="L29:M29"/>
    <mergeCell ref="D30:F30"/>
    <mergeCell ref="A24:M24"/>
    <mergeCell ref="D26:F26"/>
    <mergeCell ref="G26:I26"/>
    <mergeCell ref="J26:K26"/>
    <mergeCell ref="L26:M26"/>
    <mergeCell ref="G30:I30"/>
    <mergeCell ref="J30:K30"/>
    <mergeCell ref="L30:M30"/>
    <mergeCell ref="D31:F31"/>
    <mergeCell ref="D27:F27"/>
    <mergeCell ref="G27:I27"/>
    <mergeCell ref="J27:K27"/>
    <mergeCell ref="D32:F32"/>
    <mergeCell ref="D33:F33"/>
    <mergeCell ref="J31:K31"/>
    <mergeCell ref="J32:K32"/>
    <mergeCell ref="J33:K33"/>
    <mergeCell ref="D41:F41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D34:F34"/>
    <mergeCell ref="D35:F35"/>
    <mergeCell ref="D36:F36"/>
    <mergeCell ref="D37:F37"/>
    <mergeCell ref="D39:F39"/>
    <mergeCell ref="D40:F40"/>
    <mergeCell ref="D38:F38"/>
    <mergeCell ref="J39:K39"/>
    <mergeCell ref="J40:K40"/>
    <mergeCell ref="J34:K34"/>
    <mergeCell ref="J35:K35"/>
    <mergeCell ref="J36:K36"/>
    <mergeCell ref="J37:K37"/>
    <mergeCell ref="J38:K38"/>
    <mergeCell ref="O1:R1"/>
    <mergeCell ref="A1:F1"/>
    <mergeCell ref="D71:G71"/>
    <mergeCell ref="H71:K71"/>
    <mergeCell ref="J41:K41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Criterios</vt:lpstr>
      <vt:lpstr>Tabla de Preferencias</vt:lpstr>
      <vt:lpstr>Tabla de Simulación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2020-04-21T03:38:50Z</dcterms:created>
  <dcterms:modified xsi:type="dcterms:W3CDTF">2020-05-17T20:40:18Z</dcterms:modified>
</cp:coreProperties>
</file>