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codeName="EstaPasta_de_trabalho" hidePivotFieldList="1" autoCompressPictures="0"/>
  <bookViews>
    <workbookView xWindow="0" yWindow="0" windowWidth="20490" windowHeight="7905"/>
  </bookViews>
  <sheets>
    <sheet name="Cronograma + Diagrama de Gantt" sheetId="1" r:id="rId1"/>
    <sheet name="Sprint 1" sheetId="2" r:id="rId2"/>
    <sheet name="Sprint 2" sheetId="4" r:id="rId3"/>
    <sheet name="Sprint 3+" sheetId="5" r:id="rId4"/>
  </sheets>
  <externalReferences>
    <externalReference r:id="rId5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  <definedName name="SOMA">'Cronograma + Diagrama de Gantt'!$I$42:$I$47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J51" i="1" l="1"/>
  <c r="K49" i="1"/>
  <c r="K56" i="1"/>
  <c r="K55" i="1"/>
  <c r="K54" i="1"/>
  <c r="K53" i="1"/>
  <c r="K52" i="1"/>
  <c r="K51" i="1"/>
  <c r="K50" i="1"/>
  <c r="K48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45" i="1"/>
  <c r="I46" i="1"/>
  <c r="I42" i="1"/>
  <c r="I45" i="1"/>
  <c r="I43" i="1"/>
  <c r="I44" i="1"/>
  <c r="I41" i="1"/>
  <c r="I40" i="1"/>
  <c r="I39" i="1"/>
  <c r="I35" i="1"/>
  <c r="I38" i="1"/>
  <c r="I47" i="1"/>
  <c r="I52" i="1"/>
  <c r="I53" i="1" l="1"/>
  <c r="I54" i="1"/>
  <c r="I55" i="1"/>
  <c r="A5" i="5" l="1"/>
  <c r="J22" i="1"/>
  <c r="I20" i="1"/>
  <c r="I9" i="1"/>
  <c r="J16" i="1"/>
  <c r="J17" i="1"/>
  <c r="J18" i="1"/>
  <c r="J19" i="1"/>
  <c r="J20" i="1"/>
  <c r="J21" i="1"/>
  <c r="J23" i="1"/>
  <c r="J24" i="1"/>
  <c r="J25" i="1"/>
  <c r="J28" i="1"/>
  <c r="J29" i="1"/>
  <c r="J30" i="1"/>
  <c r="J31" i="1"/>
  <c r="J32" i="1"/>
  <c r="J33" i="1"/>
  <c r="J34" i="1"/>
  <c r="J35" i="1"/>
  <c r="J38" i="1"/>
  <c r="J39" i="1"/>
  <c r="J40" i="1"/>
  <c r="J41" i="1"/>
  <c r="J42" i="1"/>
  <c r="J43" i="1"/>
  <c r="J44" i="1"/>
  <c r="J45" i="1"/>
  <c r="J46" i="1"/>
  <c r="J47" i="1"/>
  <c r="J52" i="1"/>
  <c r="J53" i="1"/>
  <c r="J54" i="1"/>
  <c r="J55" i="1"/>
  <c r="J56" i="1"/>
  <c r="I16" i="1"/>
  <c r="I17" i="1"/>
  <c r="I18" i="1"/>
  <c r="I19" i="1"/>
  <c r="I21" i="1"/>
  <c r="I22" i="1"/>
  <c r="I23" i="1"/>
  <c r="I24" i="1"/>
  <c r="I25" i="1"/>
  <c r="I28" i="1"/>
  <c r="I29" i="1"/>
  <c r="I30" i="1"/>
  <c r="I31" i="1"/>
  <c r="I32" i="1"/>
  <c r="I33" i="1"/>
  <c r="I34" i="1"/>
  <c r="F7" i="1"/>
  <c r="B66" i="1" s="1"/>
  <c r="I10" i="1"/>
  <c r="I11" i="1"/>
  <c r="I12" i="1"/>
  <c r="I13" i="1"/>
  <c r="I14" i="1"/>
  <c r="J8" i="1"/>
  <c r="J9" i="1"/>
  <c r="B63" i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7" i="1"/>
  <c r="G7" i="1"/>
  <c r="J7" i="1" l="1"/>
  <c r="E7" i="1" s="1"/>
  <c r="I7" i="1"/>
  <c r="C63" i="1" l="1"/>
  <c r="D7" i="1"/>
</calcChain>
</file>

<file path=xl/sharedStrings.xml><?xml version="1.0" encoding="utf-8"?>
<sst xmlns="http://schemas.openxmlformats.org/spreadsheetml/2006/main" count="222" uniqueCount="128">
  <si>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</si>
  <si>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</si>
  <si>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</si>
  <si>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</si>
  <si>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</si>
  <si>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</si>
  <si>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</si>
  <si>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</si>
  <si>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</si>
  <si>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</si>
  <si>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</si>
  <si>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</si>
  <si>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</si>
  <si>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</si>
  <si>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</si>
  <si>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</si>
  <si>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</si>
  <si>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</si>
  <si>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</si>
  <si>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</si>
  <si>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</si>
  <si>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</si>
  <si>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</si>
  <si>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</si>
  <si>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</si>
  <si>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</si>
  <si>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</si>
  <si>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</si>
  <si>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</si>
  <si>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</si>
  <si>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</si>
  <si>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</si>
  <si>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</si>
  <si>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</si>
  <si>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</si>
  <si>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</si>
  <si>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</si>
  <si>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</si>
  <si>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</si>
  <si>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</si>
  <si>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</si>
  <si>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</si>
  <si>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</si>
  <si>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</si>
  <si>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</si>
  <si>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</si>
  <si>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</si>
  <si>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</si>
  <si>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</si>
  <si>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</si>
  <si>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</si>
  <si>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</si>
  <si>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</si>
  <si>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</si>
  <si>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</si>
  <si>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</si>
  <si>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</si>
  <si>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</si>
  <si>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</si>
  <si>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</si>
  <si>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</si>
  <si>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</si>
  <si>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</si>
  <si>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</si>
  <si>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</si>
  <si>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</si>
  <si>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</si>
  <si>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</si>
  <si>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</si>
  <si>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</si>
  <si>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</si>
  <si>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</si>
  <si>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</si>
  <si>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</si>
  <si>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</si>
  <si>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</si>
  <si>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</si>
  <si>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</si>
  <si>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</si>
  <si>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</si>
  <si>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</si>
  <si>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</si>
  <si>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</si>
  <si>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</si>
  <si>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</si>
  <si>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</si>
  <si>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</si>
  <si>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</si>
  <si>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</si>
  <si>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</si>
  <si>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</si>
  <si>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</si>
  <si>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</si>
  <si>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</si>
  <si>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</si>
  <si>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Data Entrega</t>
  </si>
  <si>
    <t>Concluída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</si>
  <si>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2</t>
    </r>
  </si>
  <si>
    <t>Criar endpoints/views na aplicação para um usuário recuperar a senha, um e-mail deve ser enviado para o usuário que terá que redefinir sua senha. Endpoints devem ser documentados no documento de endpoints. Decisões relativas a aspectos internos dessa tarefa podem ser decididos pelo implementador.</t>
  </si>
  <si>
    <t>Modelar e criar conceitos do banco de dados de ano letivo, semestre, disciplina, atividades e provas, considerando suas respectivas ligações no banco de dados. Os scripts usados para criar o banco devem ser inseridos por meio de documento no diretório de documentos do código. Decisões relativas a aspectos internos dessa tarefa podem ser decididos pelo implementador.</t>
  </si>
  <si>
    <t>Criar endpoints na aplicação para um usuário alterar a senha, email e seu nome de usuário, não são permitidos usuários iguais. Endpoints devem ser documentados no documento de endpoints. Decisões relativas a aspectos internos dessa tarefa podem ser decididos pelo implementador.</t>
  </si>
  <si>
    <t>Criar endpoints/view na aplicação para criar e associar um horário a uma disciplina. Endpoints devem ser documentados no documento de endpoints. Decisões relativas a aspectos internos dessa tarefa podem ser decididos pelo implementador.</t>
  </si>
  <si>
    <t>Criar endpoints/view na aplicação para cadastrar data de provas e trabalhos de uma disciplina. Endpoints devem ser documentados no documento de endpoints. Decisões relativas a aspectos internos dessa tarefa podem ser decididos pelo implementador.</t>
  </si>
  <si>
    <t>Criar endpoints/view na aplicação para criar um ano letivo e um novo semestre letivo. Endpoints devem ser documentados no documento de endpoints. Decisões relativas a aspectos internos dessa tarefa podem ser decididos pelo implementador.</t>
  </si>
  <si>
    <t>TASK-08</t>
  </si>
  <si>
    <t>TASK-09</t>
  </si>
  <si>
    <t>Criar página (view laravel) para alterar as informaçes de usuarios tais como nome de usuario, email e senha. Criar uma página que sera acessada atraves do menu de usuario. Nessa página deve haver uma confirmaçao onde sera solicitada a senha atual do usuario para que sejam efetuadas as alteraçoes no cadastro. No formulário, a ação do form html deve ser um POST nos respectivos endpoints já criados em outras tarefas. Decisões relativas a aspectos internos dessa tarefa podem ser decididos pelo implementador.</t>
  </si>
  <si>
    <t>Scrum Team e Product Owner</t>
  </si>
  <si>
    <t>Reunião Sprint Review</t>
  </si>
  <si>
    <t>TASK-10</t>
  </si>
  <si>
    <t>Reunião Sprint Retrospective</t>
  </si>
  <si>
    <t>Elaboração do Plano de Projeto, atendendo os critérios do SCRUM e do MPS.BR Nível G.</t>
  </si>
  <si>
    <t>Finalizada</t>
  </si>
  <si>
    <t>Reunião Sprint Planning</t>
  </si>
  <si>
    <t>TASK-11</t>
  </si>
  <si>
    <t>TASK-12</t>
  </si>
  <si>
    <t>Scrum Team</t>
  </si>
  <si>
    <t>As definições e monitoramento de tarefas, a partir dessa Sprint serão feitas pela ferramenta Trello</t>
  </si>
  <si>
    <t>Projeto Study Each</t>
  </si>
  <si>
    <t>Release 0.1.0</t>
  </si>
  <si>
    <t>Release 0.2.0</t>
  </si>
  <si>
    <t>Avaliação MPS.BR Nível G</t>
  </si>
  <si>
    <t>Release 0.3.0</t>
  </si>
  <si>
    <t>Bruno Messias</t>
  </si>
  <si>
    <t>Avaliação MPS.BR Nível F</t>
  </si>
  <si>
    <t>Release 1.4.0</t>
  </si>
  <si>
    <t>Release 1.0.0</t>
  </si>
  <si>
    <t>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</si>
</sst>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orbel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  <xf numFmtId="0" fontId="24" fillId="16" borderId="9" applyNumberFormat="0" applyAlignment="0" applyProtection="0"/>
    <xf numFmtId="0" fontId="25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2" borderId="8" xfId="3" applyNumberFormat="1" applyFont="1" applyFill="1" applyBorder="1" applyAlignment="1" applyProtection="1">
      <alignment horizontal="left"/>
    </xf>
    <xf numFmtId="0" fontId="23" fillId="12" borderId="8" xfId="3" applyNumberFormat="1" applyFont="1" applyFill="1" applyBorder="1" applyAlignment="1" applyProtection="1">
      <alignment horizontal="center"/>
    </xf>
    <xf numFmtId="0" fontId="12" fillId="6" borderId="8" xfId="0" applyFont="1" applyFill="1" applyBorder="1">
      <alignment vertical="center"/>
    </xf>
    <xf numFmtId="0" fontId="12" fillId="13" borderId="8" xfId="0" applyFont="1" applyFill="1" applyBorder="1">
      <alignment vertical="center"/>
    </xf>
    <xf numFmtId="0" fontId="0" fillId="13" borderId="8" xfId="0" applyFill="1" applyBorder="1" applyAlignment="1">
      <alignment vertical="center" wrapText="1"/>
    </xf>
    <xf numFmtId="0" fontId="12" fillId="13" borderId="8" xfId="0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0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14" fontId="0" fillId="14" borderId="8" xfId="0" applyNumberFormat="1" applyFill="1" applyBorder="1" applyAlignment="1">
      <alignment horizontal="center" vertical="center"/>
    </xf>
    <xf numFmtId="14" fontId="0" fillId="15" borderId="8" xfId="0" applyNumberFormat="1" applyFill="1" applyBorder="1" applyAlignment="1">
      <alignment horizontal="center" vertical="center"/>
    </xf>
    <xf numFmtId="0" fontId="13" fillId="6" borderId="0" xfId="0" applyFont="1" applyFill="1" applyAlignment="1" applyProtection="1">
      <alignment horizontal="center" vertical="center"/>
      <protection locked="0"/>
    </xf>
    <xf numFmtId="0" fontId="13" fillId="6" borderId="0" xfId="2" applyFont="1" applyFill="1" applyAlignment="1" applyProtection="1">
      <alignment horizontal="left" vertical="center"/>
      <protection locked="0"/>
    </xf>
    <xf numFmtId="9" fontId="14" fillId="6" borderId="0" xfId="6" applyFont="1" applyFill="1" applyAlignment="1" applyProtection="1">
      <alignment horizontal="center" vertical="center"/>
      <protection locked="0"/>
    </xf>
    <xf numFmtId="14" fontId="13" fillId="6" borderId="0" xfId="0" applyNumberFormat="1" applyFont="1" applyFill="1" applyAlignment="1" applyProtection="1">
      <alignment horizontal="center" vertical="center"/>
      <protection locked="0"/>
    </xf>
    <xf numFmtId="14" fontId="13" fillId="0" borderId="0" xfId="0" applyNumberFormat="1" applyFont="1" applyFill="1" applyAlignment="1" applyProtection="1">
      <alignment horizontal="left" vertical="center"/>
      <protection locked="0"/>
    </xf>
    <xf numFmtId="0" fontId="13" fillId="17" borderId="0" xfId="0" applyFont="1" applyFill="1" applyAlignment="1" applyProtection="1">
      <alignment horizontal="center" vertical="center"/>
      <protection locked="0"/>
    </xf>
    <xf numFmtId="0" fontId="13" fillId="17" borderId="0" xfId="2" applyFont="1" applyFill="1" applyAlignment="1" applyProtection="1">
      <alignment horizontal="left" vertical="center"/>
      <protection locked="0"/>
    </xf>
    <xf numFmtId="9" fontId="14" fillId="17" borderId="0" xfId="6" applyFont="1" applyFill="1" applyAlignment="1" applyProtection="1">
      <alignment horizontal="center" vertical="center"/>
      <protection locked="0"/>
    </xf>
    <xf numFmtId="14" fontId="13" fillId="17" borderId="0" xfId="0" applyNumberFormat="1" applyFont="1" applyFill="1" applyAlignment="1" applyProtection="1">
      <alignment horizontal="center" vertical="center"/>
      <protection locked="0"/>
    </xf>
    <xf numFmtId="0" fontId="13" fillId="9" borderId="0" xfId="0" applyFont="1" applyFill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horizontal="left" vertical="center"/>
      <protection locked="0"/>
    </xf>
    <xf numFmtId="14" fontId="13" fillId="9" borderId="0" xfId="0" applyNumberFormat="1" applyFont="1" applyFill="1" applyAlignment="1" applyProtection="1">
      <alignment horizontal="center" vertical="center"/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24" fillId="16" borderId="9" xfId="9" applyAlignment="1">
      <alignment horizontal="center" vertical="center"/>
    </xf>
    <xf numFmtId="0" fontId="25" fillId="16" borderId="9" xfId="10" applyFill="1" applyBorder="1" applyAlignment="1">
      <alignment horizontal="center" vertical="center"/>
    </xf>
  </cellXfs>
  <cellStyles count="11">
    <cellStyle name="Activity" xfId="2"/>
    <cellStyle name="Célula de Verificação" xfId="9" builtinId="23"/>
    <cellStyle name="Hiperlink" xfId="10" builtinId="8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07"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3300"/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59</xdr:row>
      <xdr:rowOff>0</xdr:rowOff>
    </xdr:from>
    <xdr:to>
      <xdr:col>5</xdr:col>
      <xdr:colOff>858951</xdr:colOff>
      <xdr:row>62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10"/>
  <sheetViews>
    <sheetView showGridLines="0" tabSelected="1" topLeftCell="A40" zoomScale="70" zoomScaleNormal="70" workbookViewId="0">
      <selection activeCell="G62" sqref="G62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27</v>
      </c>
      <c r="C1" s="47" t="s">
        <v>25</v>
      </c>
      <c r="D1" s="44" t="s">
        <v>28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86" t="s">
        <v>118</v>
      </c>
      <c r="C2" s="86"/>
      <c r="D2" s="86"/>
      <c r="E2" s="86"/>
      <c r="F2" s="86"/>
      <c r="G2" s="86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86"/>
      <c r="C3" s="86"/>
      <c r="D3" s="86"/>
      <c r="E3" s="86"/>
      <c r="F3" s="86"/>
      <c r="G3" s="86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86"/>
      <c r="C4" s="86"/>
      <c r="D4" s="86"/>
      <c r="E4" s="86"/>
      <c r="F4" s="86"/>
      <c r="G4" s="86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86"/>
      <c r="C5" s="86"/>
      <c r="D5" s="86"/>
      <c r="E5" s="86"/>
      <c r="F5" s="86"/>
      <c r="G5" s="86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20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66</v>
      </c>
      <c r="D7" s="43">
        <f>(I7-G7)+1</f>
        <v>75</v>
      </c>
      <c r="E7" s="43">
        <f>(J7-H7)+1</f>
        <v>73</v>
      </c>
      <c r="F7" s="36">
        <f>AVERAGE($F$9:$F$57)</f>
        <v>0.8125</v>
      </c>
      <c r="G7" s="37">
        <f>SMALL($G$8:$G$56,1)</f>
        <v>42492</v>
      </c>
      <c r="H7" s="37">
        <f>SMALL($H$8:$H$56,1)</f>
        <v>42496</v>
      </c>
      <c r="I7" s="37">
        <f>LARGE($I$8:$I$56,1)</f>
        <v>42566</v>
      </c>
      <c r="J7" s="37">
        <f>LARGE($J$8:$J$56,1)</f>
        <v>42568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21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v>42496</v>
      </c>
      <c r="J8" s="27">
        <f>(H8+E8)-1</f>
        <v>42498</v>
      </c>
      <c r="K8" s="27" t="str">
        <f t="shared" ref="K8:K44" ca="1" si="141">IF(F8=1,"Concluído",IF(G8&gt;TODAY(), "A iniciar", IF(AND(I8&lt;TODAY(),F8&lt;1),"Em atraso","Em andamento")))</f>
        <v>Concluído</v>
      </c>
      <c r="L8" s="41" t="s">
        <v>24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75" customHeight="1" outlineLevel="1" x14ac:dyDescent="0.25">
      <c r="B9" s="34">
        <v>1</v>
      </c>
      <c r="C9" s="39" t="s">
        <v>22</v>
      </c>
      <c r="D9" s="34">
        <v>1</v>
      </c>
      <c r="E9" s="34">
        <v>4</v>
      </c>
      <c r="F9" s="40">
        <v>1</v>
      </c>
      <c r="G9" s="10">
        <v>42496</v>
      </c>
      <c r="H9" s="10">
        <v>42496</v>
      </c>
      <c r="I9" s="27">
        <f t="shared" ref="I9:I10" si="142">(G9+D9)-1</f>
        <v>42496</v>
      </c>
      <c r="J9" s="27">
        <f t="shared" ref="J9:J56" si="143">(H9+E9)-1</f>
        <v>42499</v>
      </c>
      <c r="K9" s="27" t="str">
        <f t="shared" ca="1" si="141"/>
        <v>Concluído</v>
      </c>
      <c r="L9" s="41" t="s">
        <v>25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23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v>42510</v>
      </c>
      <c r="K10" s="27" t="str">
        <f t="shared" ca="1" si="141"/>
        <v>Concluído</v>
      </c>
      <c r="L10" s="41" t="s">
        <v>25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26</v>
      </c>
      <c r="D11" s="34">
        <v>2</v>
      </c>
      <c r="E11" s="34">
        <v>1</v>
      </c>
      <c r="F11" s="40">
        <v>1</v>
      </c>
      <c r="G11" s="10">
        <v>42503</v>
      </c>
      <c r="H11" s="10">
        <v>42503</v>
      </c>
      <c r="I11" s="27">
        <f>(G11+D11)-1</f>
        <v>42504</v>
      </c>
      <c r="J11" s="27">
        <v>42510</v>
      </c>
      <c r="K11" s="27" t="str">
        <f t="shared" ca="1" si="141"/>
        <v>Concluído</v>
      </c>
      <c r="L11" s="41" t="s">
        <v>33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29</v>
      </c>
      <c r="D12" s="34">
        <v>2</v>
      </c>
      <c r="E12" s="34">
        <v>1</v>
      </c>
      <c r="F12" s="40">
        <v>1</v>
      </c>
      <c r="G12" s="10">
        <v>42503</v>
      </c>
      <c r="H12" s="10">
        <v>42503</v>
      </c>
      <c r="I12" s="27">
        <f>(G12+D12)-1</f>
        <v>42504</v>
      </c>
      <c r="J12" s="27">
        <v>42510</v>
      </c>
      <c r="K12" s="27" t="str">
        <f t="shared" ca="1" si="141"/>
        <v>Concluído</v>
      </c>
      <c r="L12" s="41" t="s">
        <v>33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30</v>
      </c>
      <c r="D13" s="34">
        <v>2</v>
      </c>
      <c r="E13" s="34">
        <v>1</v>
      </c>
      <c r="F13" s="40">
        <v>1</v>
      </c>
      <c r="G13" s="10">
        <v>42503</v>
      </c>
      <c r="H13" s="10">
        <v>42503</v>
      </c>
      <c r="I13" s="27">
        <f>(G13+D13)-1</f>
        <v>42504</v>
      </c>
      <c r="J13" s="27">
        <v>42510</v>
      </c>
      <c r="K13" s="27" t="str">
        <f t="shared" ca="1" si="141"/>
        <v>Concluído</v>
      </c>
      <c r="L13" s="41" t="s">
        <v>33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31</v>
      </c>
      <c r="D14" s="34">
        <v>2</v>
      </c>
      <c r="E14" s="34">
        <v>1</v>
      </c>
      <c r="F14" s="40">
        <v>1</v>
      </c>
      <c r="G14" s="10">
        <v>42503</v>
      </c>
      <c r="H14" s="10">
        <v>42503</v>
      </c>
      <c r="I14" s="27">
        <f>(G14+D14)-1</f>
        <v>42504</v>
      </c>
      <c r="J14" s="27">
        <v>42510</v>
      </c>
      <c r="K14" s="27" t="str">
        <f t="shared" ca="1" si="141"/>
        <v>Concluído</v>
      </c>
      <c r="L14" s="41" t="s">
        <v>33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74">
        <v>1</v>
      </c>
      <c r="C15" s="75" t="s">
        <v>119</v>
      </c>
      <c r="D15" s="74"/>
      <c r="E15" s="74"/>
      <c r="F15" s="76">
        <v>1</v>
      </c>
      <c r="G15" s="77">
        <v>42510</v>
      </c>
      <c r="H15" s="77">
        <v>42510</v>
      </c>
      <c r="I15" s="77">
        <v>42510</v>
      </c>
      <c r="J15" s="77">
        <v>42510</v>
      </c>
      <c r="K15" s="27" t="str">
        <f t="shared" ca="1" si="141"/>
        <v>Concluído</v>
      </c>
      <c r="L15" s="78" t="s">
        <v>25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>
        <v>2</v>
      </c>
      <c r="C16" s="39" t="s">
        <v>34</v>
      </c>
      <c r="D16" s="34">
        <v>2</v>
      </c>
      <c r="E16" s="34">
        <v>2</v>
      </c>
      <c r="F16" s="40">
        <v>1</v>
      </c>
      <c r="G16" s="10">
        <v>42519</v>
      </c>
      <c r="H16" s="10">
        <v>42519</v>
      </c>
      <c r="I16" s="27">
        <f t="shared" ref="I16:J55" si="144">(G16+D16)-1</f>
        <v>42520</v>
      </c>
      <c r="J16" s="27">
        <f t="shared" si="143"/>
        <v>42520</v>
      </c>
      <c r="K16" s="27" t="str">
        <f t="shared" ca="1" si="141"/>
        <v>Concluído</v>
      </c>
      <c r="L16" s="41" t="s">
        <v>33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>
        <v>2</v>
      </c>
      <c r="C17" s="39" t="s">
        <v>35</v>
      </c>
      <c r="D17" s="34">
        <v>2</v>
      </c>
      <c r="E17" s="34">
        <v>2</v>
      </c>
      <c r="F17" s="40">
        <v>1</v>
      </c>
      <c r="G17" s="10">
        <v>42520</v>
      </c>
      <c r="H17" s="10">
        <v>42520</v>
      </c>
      <c r="I17" s="27">
        <f t="shared" si="144"/>
        <v>42521</v>
      </c>
      <c r="J17" s="27">
        <f t="shared" si="143"/>
        <v>42521</v>
      </c>
      <c r="K17" s="27" t="str">
        <f t="shared" ca="1" si="141"/>
        <v>Concluído</v>
      </c>
      <c r="L17" s="41" t="s">
        <v>33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>
        <v>2</v>
      </c>
      <c r="C18" s="39" t="s">
        <v>36</v>
      </c>
      <c r="D18" s="34">
        <v>2</v>
      </c>
      <c r="E18" s="34">
        <v>2</v>
      </c>
      <c r="F18" s="40">
        <v>1</v>
      </c>
      <c r="G18" s="10">
        <v>42520</v>
      </c>
      <c r="H18" s="10">
        <v>42520</v>
      </c>
      <c r="I18" s="27">
        <f t="shared" si="144"/>
        <v>42521</v>
      </c>
      <c r="J18" s="27">
        <f t="shared" si="143"/>
        <v>42521</v>
      </c>
      <c r="K18" s="27" t="str">
        <f t="shared" ca="1" si="141"/>
        <v>Concluído</v>
      </c>
      <c r="L18" s="41" t="s">
        <v>33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>
        <v>2</v>
      </c>
      <c r="C19" s="39" t="s">
        <v>37</v>
      </c>
      <c r="D19" s="34">
        <v>4</v>
      </c>
      <c r="E19" s="34">
        <v>4</v>
      </c>
      <c r="F19" s="40">
        <v>1</v>
      </c>
      <c r="G19" s="10">
        <v>42520</v>
      </c>
      <c r="H19" s="10">
        <v>42520</v>
      </c>
      <c r="I19" s="27">
        <f t="shared" si="144"/>
        <v>42523</v>
      </c>
      <c r="J19" s="27">
        <f t="shared" ref="J19:J55" si="145">(H19+E19)-1</f>
        <v>42523</v>
      </c>
      <c r="K19" s="27" t="str">
        <f t="shared" ca="1" si="141"/>
        <v>Concluído</v>
      </c>
      <c r="L19" s="41" t="s">
        <v>33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>
        <v>2</v>
      </c>
      <c r="C20" s="39" t="s">
        <v>38</v>
      </c>
      <c r="D20" s="34">
        <v>2</v>
      </c>
      <c r="E20" s="34">
        <v>2</v>
      </c>
      <c r="F20" s="40">
        <v>1</v>
      </c>
      <c r="G20" s="10">
        <v>42520</v>
      </c>
      <c r="H20" s="10">
        <v>42520</v>
      </c>
      <c r="I20" s="27">
        <f t="shared" si="144"/>
        <v>42521</v>
      </c>
      <c r="J20" s="27">
        <f t="shared" si="145"/>
        <v>42521</v>
      </c>
      <c r="K20" s="27" t="str">
        <f t="shared" ca="1" si="141"/>
        <v>Concluído</v>
      </c>
      <c r="L20" s="41" t="s">
        <v>33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>
        <v>2</v>
      </c>
      <c r="C21" s="39" t="s">
        <v>39</v>
      </c>
      <c r="D21" s="34">
        <v>2</v>
      </c>
      <c r="E21" s="34">
        <v>2</v>
      </c>
      <c r="F21" s="40">
        <v>1</v>
      </c>
      <c r="G21" s="10">
        <v>42520</v>
      </c>
      <c r="H21" s="10">
        <v>42520</v>
      </c>
      <c r="I21" s="27">
        <f t="shared" si="144"/>
        <v>42521</v>
      </c>
      <c r="J21" s="27">
        <f t="shared" si="145"/>
        <v>42521</v>
      </c>
      <c r="K21" s="27" t="str">
        <f t="shared" ca="1" si="141"/>
        <v>Concluído</v>
      </c>
      <c r="L21" s="41" t="s">
        <v>33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>
        <v>3</v>
      </c>
      <c r="C22" s="39" t="s">
        <v>40</v>
      </c>
      <c r="D22" s="34">
        <v>2</v>
      </c>
      <c r="E22" s="34">
        <v>2</v>
      </c>
      <c r="F22" s="40">
        <v>1</v>
      </c>
      <c r="G22" s="10">
        <v>42507</v>
      </c>
      <c r="H22" s="10">
        <v>42507</v>
      </c>
      <c r="I22" s="27">
        <f t="shared" si="144"/>
        <v>42508</v>
      </c>
      <c r="J22" s="27">
        <f t="shared" si="144"/>
        <v>42508</v>
      </c>
      <c r="K22" s="27" t="str">
        <f t="shared" ca="1" si="141"/>
        <v>Concluído</v>
      </c>
      <c r="L22" s="41" t="s">
        <v>33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>
        <v>2</v>
      </c>
      <c r="C23" s="39" t="s">
        <v>41</v>
      </c>
      <c r="D23" s="34">
        <v>2</v>
      </c>
      <c r="E23" s="34">
        <v>2</v>
      </c>
      <c r="F23" s="40">
        <v>1</v>
      </c>
      <c r="G23" s="10">
        <v>42520</v>
      </c>
      <c r="H23" s="10">
        <v>42520</v>
      </c>
      <c r="I23" s="27">
        <f t="shared" si="144"/>
        <v>42521</v>
      </c>
      <c r="J23" s="27">
        <f t="shared" si="145"/>
        <v>42521</v>
      </c>
      <c r="K23" s="27" t="str">
        <f t="shared" ca="1" si="141"/>
        <v>Concluído</v>
      </c>
      <c r="L23" s="41" t="s">
        <v>33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>
        <v>2</v>
      </c>
      <c r="C24" s="39" t="s">
        <v>42</v>
      </c>
      <c r="D24" s="34">
        <v>2</v>
      </c>
      <c r="E24" s="34">
        <v>2</v>
      </c>
      <c r="F24" s="40">
        <v>1</v>
      </c>
      <c r="G24" s="10">
        <v>42520</v>
      </c>
      <c r="H24" s="10">
        <v>42520</v>
      </c>
      <c r="I24" s="27">
        <f t="shared" si="144"/>
        <v>42521</v>
      </c>
      <c r="J24" s="27">
        <f t="shared" si="145"/>
        <v>42521</v>
      </c>
      <c r="K24" s="27" t="str">
        <f t="shared" ca="1" si="141"/>
        <v>Concluído</v>
      </c>
      <c r="L24" s="41" t="s">
        <v>33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>
        <v>2</v>
      </c>
      <c r="C25" s="39" t="s">
        <v>43</v>
      </c>
      <c r="D25" s="34">
        <v>2</v>
      </c>
      <c r="E25" s="34">
        <v>2</v>
      </c>
      <c r="F25" s="40">
        <v>1</v>
      </c>
      <c r="G25" s="10">
        <v>42520</v>
      </c>
      <c r="H25" s="10">
        <v>42520</v>
      </c>
      <c r="I25" s="27">
        <f t="shared" si="144"/>
        <v>42521</v>
      </c>
      <c r="J25" s="27">
        <f t="shared" si="145"/>
        <v>42521</v>
      </c>
      <c r="K25" s="27" t="str">
        <f t="shared" ca="1" si="141"/>
        <v>Concluído</v>
      </c>
      <c r="L25" s="41" t="s">
        <v>33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74">
        <v>2</v>
      </c>
      <c r="C26" s="75" t="s">
        <v>120</v>
      </c>
      <c r="D26" s="74"/>
      <c r="E26" s="74"/>
      <c r="F26" s="76">
        <v>1</v>
      </c>
      <c r="G26" s="77">
        <v>42533</v>
      </c>
      <c r="H26" s="77">
        <v>42533</v>
      </c>
      <c r="I26" s="77">
        <v>42533</v>
      </c>
      <c r="J26" s="77">
        <v>42533</v>
      </c>
      <c r="K26" s="27" t="str">
        <f t="shared" ca="1" si="141"/>
        <v>Concluído</v>
      </c>
      <c r="L26" s="78" t="s">
        <v>83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79">
        <v>2</v>
      </c>
      <c r="C27" s="80" t="s">
        <v>121</v>
      </c>
      <c r="D27" s="79"/>
      <c r="E27" s="79"/>
      <c r="F27" s="81">
        <v>1</v>
      </c>
      <c r="G27" s="82">
        <v>42533</v>
      </c>
      <c r="H27" s="82">
        <v>42533</v>
      </c>
      <c r="I27" s="82">
        <v>42533</v>
      </c>
      <c r="J27" s="82">
        <v>42533</v>
      </c>
      <c r="K27" s="27" t="str">
        <f t="shared" ca="1" si="141"/>
        <v>Concluído</v>
      </c>
      <c r="L27" s="78" t="s">
        <v>83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>
        <v>3</v>
      </c>
      <c r="C28" s="39" t="s">
        <v>44</v>
      </c>
      <c r="D28" s="34">
        <v>2</v>
      </c>
      <c r="E28" s="34">
        <v>2</v>
      </c>
      <c r="F28" s="40">
        <v>1</v>
      </c>
      <c r="G28" s="10">
        <v>42538</v>
      </c>
      <c r="H28" s="10">
        <v>42538</v>
      </c>
      <c r="I28" s="27">
        <f t="shared" si="144"/>
        <v>42539</v>
      </c>
      <c r="J28" s="27">
        <f t="shared" si="145"/>
        <v>42539</v>
      </c>
      <c r="K28" s="27" t="str">
        <f t="shared" ca="1" si="141"/>
        <v>Concluído</v>
      </c>
      <c r="L28" s="41" t="s">
        <v>33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>
        <v>3</v>
      </c>
      <c r="C29" s="39" t="s">
        <v>45</v>
      </c>
      <c r="D29" s="34">
        <v>2</v>
      </c>
      <c r="E29" s="34">
        <v>2</v>
      </c>
      <c r="F29" s="40">
        <v>1</v>
      </c>
      <c r="G29" s="10">
        <v>42538</v>
      </c>
      <c r="H29" s="10">
        <v>42538</v>
      </c>
      <c r="I29" s="27">
        <f t="shared" si="144"/>
        <v>42539</v>
      </c>
      <c r="J29" s="27">
        <f t="shared" si="145"/>
        <v>42539</v>
      </c>
      <c r="K29" s="27" t="str">
        <f t="shared" ca="1" si="141"/>
        <v>Concluído</v>
      </c>
      <c r="L29" s="41" t="s">
        <v>33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>
        <v>3</v>
      </c>
      <c r="C30" s="39" t="s">
        <v>46</v>
      </c>
      <c r="D30" s="34">
        <v>2</v>
      </c>
      <c r="E30" s="34">
        <v>2</v>
      </c>
      <c r="F30" s="40">
        <v>1</v>
      </c>
      <c r="G30" s="10">
        <v>42538</v>
      </c>
      <c r="H30" s="10">
        <v>42538</v>
      </c>
      <c r="I30" s="27">
        <f t="shared" si="144"/>
        <v>42539</v>
      </c>
      <c r="J30" s="27">
        <f t="shared" si="145"/>
        <v>42539</v>
      </c>
      <c r="K30" s="27" t="str">
        <f t="shared" ca="1" si="141"/>
        <v>Concluído</v>
      </c>
      <c r="L30" s="41" t="s">
        <v>33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>
        <v>3</v>
      </c>
      <c r="C31" s="39" t="s">
        <v>47</v>
      </c>
      <c r="D31" s="34">
        <v>2</v>
      </c>
      <c r="E31" s="34">
        <v>5</v>
      </c>
      <c r="F31" s="40">
        <v>1</v>
      </c>
      <c r="G31" s="10">
        <v>42538</v>
      </c>
      <c r="H31" s="10">
        <v>42538</v>
      </c>
      <c r="I31" s="27">
        <f t="shared" si="144"/>
        <v>42539</v>
      </c>
      <c r="J31" s="27">
        <f t="shared" si="145"/>
        <v>42542</v>
      </c>
      <c r="K31" s="27" t="str">
        <f t="shared" ca="1" si="141"/>
        <v>Concluído</v>
      </c>
      <c r="L31" s="41" t="s">
        <v>33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>
        <v>3</v>
      </c>
      <c r="C32" s="39" t="s">
        <v>48</v>
      </c>
      <c r="D32" s="34">
        <v>2</v>
      </c>
      <c r="E32" s="34">
        <v>5</v>
      </c>
      <c r="F32" s="40">
        <v>1</v>
      </c>
      <c r="G32" s="10">
        <v>42538</v>
      </c>
      <c r="H32" s="10">
        <v>42538</v>
      </c>
      <c r="I32" s="27">
        <f t="shared" si="144"/>
        <v>42539</v>
      </c>
      <c r="J32" s="27">
        <f t="shared" si="145"/>
        <v>42542</v>
      </c>
      <c r="K32" s="27" t="str">
        <f t="shared" ca="1" si="141"/>
        <v>Concluído</v>
      </c>
      <c r="L32" s="41" t="s">
        <v>33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>
        <v>3</v>
      </c>
      <c r="C33" s="39" t="s">
        <v>49</v>
      </c>
      <c r="D33" s="34">
        <v>2</v>
      </c>
      <c r="E33" s="34">
        <v>5</v>
      </c>
      <c r="F33" s="40">
        <v>1</v>
      </c>
      <c r="G33" s="10">
        <v>42538</v>
      </c>
      <c r="H33" s="10">
        <v>42538</v>
      </c>
      <c r="I33" s="27">
        <f t="shared" si="144"/>
        <v>42539</v>
      </c>
      <c r="J33" s="27">
        <f t="shared" si="145"/>
        <v>42542</v>
      </c>
      <c r="K33" s="27" t="str">
        <f t="shared" ca="1" si="141"/>
        <v>Concluído</v>
      </c>
      <c r="L33" s="41" t="s">
        <v>33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>
        <v>3</v>
      </c>
      <c r="C34" s="39" t="s">
        <v>50</v>
      </c>
      <c r="D34" s="34">
        <v>3</v>
      </c>
      <c r="E34" s="34">
        <v>3</v>
      </c>
      <c r="F34" s="40">
        <v>1</v>
      </c>
      <c r="G34" s="10">
        <v>42538</v>
      </c>
      <c r="H34" s="10">
        <v>42538</v>
      </c>
      <c r="I34" s="27">
        <f t="shared" si="144"/>
        <v>42540</v>
      </c>
      <c r="J34" s="27">
        <f t="shared" si="145"/>
        <v>42540</v>
      </c>
      <c r="K34" s="27" t="str">
        <f t="shared" ca="1" si="141"/>
        <v>Concluído</v>
      </c>
      <c r="L34" s="41" t="s">
        <v>33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>
        <v>3</v>
      </c>
      <c r="C35" s="39" t="s">
        <v>51</v>
      </c>
      <c r="D35" s="34">
        <v>3</v>
      </c>
      <c r="E35" s="34">
        <v>3</v>
      </c>
      <c r="F35" s="40">
        <v>1</v>
      </c>
      <c r="G35" s="10">
        <v>42538</v>
      </c>
      <c r="H35" s="10">
        <v>42538</v>
      </c>
      <c r="I35" s="27">
        <f>(G35+D35)-1</f>
        <v>42540</v>
      </c>
      <c r="J35" s="27">
        <f t="shared" si="145"/>
        <v>42540</v>
      </c>
      <c r="K35" s="27" t="str">
        <f t="shared" ca="1" si="141"/>
        <v>Concluído</v>
      </c>
      <c r="L35" s="41" t="s">
        <v>33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74">
        <v>3</v>
      </c>
      <c r="C36" s="75" t="s">
        <v>122</v>
      </c>
      <c r="D36" s="74"/>
      <c r="E36" s="74"/>
      <c r="F36" s="76">
        <v>1</v>
      </c>
      <c r="G36" s="77">
        <v>42542</v>
      </c>
      <c r="H36" s="77">
        <v>42542</v>
      </c>
      <c r="I36" s="77">
        <v>42542</v>
      </c>
      <c r="J36" s="77">
        <v>42542</v>
      </c>
      <c r="K36" s="27" t="str">
        <f t="shared" ca="1" si="141"/>
        <v>Concluído</v>
      </c>
      <c r="L36" s="78" t="s">
        <v>123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79">
        <v>3</v>
      </c>
      <c r="C37" s="80" t="s">
        <v>121</v>
      </c>
      <c r="D37" s="79"/>
      <c r="E37" s="79"/>
      <c r="F37" s="81">
        <v>1</v>
      </c>
      <c r="G37" s="82">
        <v>42542</v>
      </c>
      <c r="H37" s="82">
        <v>42542</v>
      </c>
      <c r="I37" s="82">
        <v>42542</v>
      </c>
      <c r="J37" s="82">
        <v>42542</v>
      </c>
      <c r="K37" s="27" t="str">
        <f t="shared" ca="1" si="141"/>
        <v>Concluído</v>
      </c>
      <c r="L37" s="78" t="s">
        <v>123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>
        <v>4</v>
      </c>
      <c r="C38" s="39" t="s">
        <v>52</v>
      </c>
      <c r="D38" s="34">
        <v>5</v>
      </c>
      <c r="E38" s="34">
        <v>1</v>
      </c>
      <c r="F38" s="40">
        <v>1</v>
      </c>
      <c r="G38" s="10">
        <v>42548</v>
      </c>
      <c r="H38" s="10">
        <v>42552</v>
      </c>
      <c r="I38" s="27">
        <f t="shared" ref="I38:I47" si="146">(G38+D38)-1</f>
        <v>42552</v>
      </c>
      <c r="J38" s="27">
        <f t="shared" si="145"/>
        <v>42552</v>
      </c>
      <c r="K38" s="27" t="str">
        <f t="shared" ca="1" si="141"/>
        <v>Concluído</v>
      </c>
      <c r="L38" s="41" t="s">
        <v>33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>
        <v>4</v>
      </c>
      <c r="C39" s="39" t="s">
        <v>53</v>
      </c>
      <c r="D39" s="34">
        <v>5</v>
      </c>
      <c r="E39" s="34">
        <v>3</v>
      </c>
      <c r="F39" s="40">
        <v>1</v>
      </c>
      <c r="G39" s="10">
        <v>42548</v>
      </c>
      <c r="H39" s="10">
        <v>42550</v>
      </c>
      <c r="I39" s="27">
        <f t="shared" si="146"/>
        <v>42552</v>
      </c>
      <c r="J39" s="27">
        <f t="shared" si="145"/>
        <v>42552</v>
      </c>
      <c r="K39" s="27" t="str">
        <f t="shared" ca="1" si="141"/>
        <v>Concluído</v>
      </c>
      <c r="L39" s="41" t="s">
        <v>33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>
        <v>4</v>
      </c>
      <c r="C40" s="39" t="s">
        <v>54</v>
      </c>
      <c r="D40" s="34">
        <v>5</v>
      </c>
      <c r="E40" s="34">
        <v>1</v>
      </c>
      <c r="F40" s="40">
        <v>1</v>
      </c>
      <c r="G40" s="10">
        <v>42548</v>
      </c>
      <c r="H40" s="10">
        <v>42553</v>
      </c>
      <c r="I40" s="27">
        <f t="shared" si="146"/>
        <v>42552</v>
      </c>
      <c r="J40" s="27">
        <f t="shared" si="145"/>
        <v>42553</v>
      </c>
      <c r="K40" s="27" t="str">
        <f t="shared" ca="1" si="141"/>
        <v>Concluído</v>
      </c>
      <c r="L40" s="41" t="s">
        <v>33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>
        <v>4</v>
      </c>
      <c r="C41" s="39" t="s">
        <v>55</v>
      </c>
      <c r="D41" s="34">
        <v>5</v>
      </c>
      <c r="E41" s="34">
        <v>1</v>
      </c>
      <c r="F41" s="40">
        <v>1</v>
      </c>
      <c r="G41" s="10">
        <v>42548</v>
      </c>
      <c r="H41" s="10">
        <v>42553</v>
      </c>
      <c r="I41" s="27">
        <f t="shared" si="146"/>
        <v>42552</v>
      </c>
      <c r="J41" s="27">
        <f t="shared" si="145"/>
        <v>42553</v>
      </c>
      <c r="K41" s="27" t="str">
        <f t="shared" ca="1" si="141"/>
        <v>Concluído</v>
      </c>
      <c r="L41" s="41" t="s">
        <v>33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>
        <v>4</v>
      </c>
      <c r="C42" s="39" t="s">
        <v>56</v>
      </c>
      <c r="D42" s="34">
        <v>5</v>
      </c>
      <c r="E42" s="34">
        <v>1</v>
      </c>
      <c r="F42" s="40">
        <v>1</v>
      </c>
      <c r="G42" s="10">
        <v>42548</v>
      </c>
      <c r="H42" s="10">
        <v>42552</v>
      </c>
      <c r="I42" s="27">
        <f t="shared" si="146"/>
        <v>42552</v>
      </c>
      <c r="J42" s="27">
        <f t="shared" si="145"/>
        <v>42552</v>
      </c>
      <c r="K42" s="27" t="str">
        <f t="shared" ca="1" si="141"/>
        <v>Concluído</v>
      </c>
      <c r="L42" s="41" t="s">
        <v>33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>
        <v>4</v>
      </c>
      <c r="C43" s="39" t="s">
        <v>57</v>
      </c>
      <c r="D43" s="34">
        <v>5</v>
      </c>
      <c r="E43" s="34">
        <v>1</v>
      </c>
      <c r="F43" s="40">
        <v>1</v>
      </c>
      <c r="G43" s="10">
        <v>42548</v>
      </c>
      <c r="H43" s="10">
        <v>42552</v>
      </c>
      <c r="I43" s="27">
        <f t="shared" si="146"/>
        <v>42552</v>
      </c>
      <c r="J43" s="27">
        <f t="shared" si="145"/>
        <v>42552</v>
      </c>
      <c r="K43" s="27" t="str">
        <f t="shared" ca="1" si="141"/>
        <v>Concluído</v>
      </c>
      <c r="L43" s="41" t="s">
        <v>33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>
        <v>4</v>
      </c>
      <c r="C44" s="39" t="s">
        <v>58</v>
      </c>
      <c r="D44" s="34">
        <v>5</v>
      </c>
      <c r="E44" s="34">
        <v>1</v>
      </c>
      <c r="F44" s="40">
        <v>1</v>
      </c>
      <c r="G44" s="10">
        <v>42548</v>
      </c>
      <c r="H44" s="10">
        <v>42552</v>
      </c>
      <c r="I44" s="27">
        <f t="shared" si="146"/>
        <v>42552</v>
      </c>
      <c r="J44" s="27">
        <f t="shared" si="145"/>
        <v>42552</v>
      </c>
      <c r="K44" s="27" t="str">
        <f t="shared" ca="1" si="141"/>
        <v>Concluído</v>
      </c>
      <c r="L44" s="41" t="s">
        <v>33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>
        <v>4</v>
      </c>
      <c r="C45" s="39" t="s">
        <v>59</v>
      </c>
      <c r="D45" s="34">
        <v>5</v>
      </c>
      <c r="E45" s="34">
        <v>1</v>
      </c>
      <c r="F45" s="40">
        <v>1</v>
      </c>
      <c r="G45" s="10">
        <v>42548</v>
      </c>
      <c r="H45" s="10">
        <v>42552</v>
      </c>
      <c r="I45" s="27">
        <f t="shared" si="146"/>
        <v>42552</v>
      </c>
      <c r="J45" s="27">
        <f t="shared" si="145"/>
        <v>42552</v>
      </c>
      <c r="K45" s="27" t="str">
        <f ca="1">IF(F45=1,"Concluído",IF(G45&gt;TODAY(), "A iniciar", IF(AND(I45&lt;TODAY(),F45&lt;1),"Em atraso","Em andamento")))</f>
        <v>Concluído</v>
      </c>
      <c r="L45" s="41" t="s">
        <v>33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34">
        <v>4</v>
      </c>
      <c r="C46" s="39" t="s">
        <v>60</v>
      </c>
      <c r="D46" s="34">
        <v>3</v>
      </c>
      <c r="E46" s="34"/>
      <c r="F46" s="40">
        <v>0</v>
      </c>
      <c r="G46" s="10">
        <v>42552</v>
      </c>
      <c r="H46" s="10"/>
      <c r="I46" s="27">
        <f t="shared" si="146"/>
        <v>42554</v>
      </c>
      <c r="J46" s="27">
        <f t="shared" si="145"/>
        <v>-1</v>
      </c>
      <c r="K46" s="27" t="str">
        <f t="shared" ref="K46:K56" ca="1" si="147">IF(F46=1,"Concluído",IF(G46&gt;TODAY(), "A iniciar", IF(AND(I46&lt;TODAY(),F46&lt;1),"Em atraso","Em andamento")))</f>
        <v>Em atraso</v>
      </c>
      <c r="L46" s="41" t="s">
        <v>33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8.75" customHeight="1" outlineLevel="1" x14ac:dyDescent="0.25">
      <c r="B47" s="34">
        <v>4</v>
      </c>
      <c r="C47" s="39" t="s">
        <v>61</v>
      </c>
      <c r="D47" s="34">
        <v>3</v>
      </c>
      <c r="E47" s="34"/>
      <c r="F47" s="40">
        <v>0</v>
      </c>
      <c r="G47" s="10">
        <v>42552</v>
      </c>
      <c r="H47" s="10"/>
      <c r="I47" s="27">
        <f t="shared" si="146"/>
        <v>42554</v>
      </c>
      <c r="J47" s="27">
        <f t="shared" si="145"/>
        <v>-1</v>
      </c>
      <c r="K47" s="27" t="str">
        <f t="shared" ca="1" si="147"/>
        <v>Em atraso</v>
      </c>
      <c r="L47" s="41" t="s">
        <v>33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ht="18.75" customHeight="1" outlineLevel="1" x14ac:dyDescent="0.25">
      <c r="B48" s="74">
        <v>4</v>
      </c>
      <c r="C48" s="75" t="s">
        <v>126</v>
      </c>
      <c r="D48" s="74"/>
      <c r="E48" s="74"/>
      <c r="F48" s="76">
        <v>1</v>
      </c>
      <c r="G48" s="77">
        <v>42552</v>
      </c>
      <c r="H48" s="77">
        <v>42552</v>
      </c>
      <c r="I48" s="77">
        <v>42552</v>
      </c>
      <c r="J48" s="77">
        <v>42552</v>
      </c>
      <c r="K48" s="27" t="str">
        <f t="shared" ca="1" si="147"/>
        <v>Concluído</v>
      </c>
      <c r="L48" s="78" t="s">
        <v>84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</row>
    <row r="49" spans="2:213" ht="18.75" customHeight="1" outlineLevel="1" x14ac:dyDescent="0.25">
      <c r="B49" s="74">
        <v>4</v>
      </c>
      <c r="C49" s="75" t="s">
        <v>125</v>
      </c>
      <c r="D49" s="74"/>
      <c r="E49" s="74"/>
      <c r="F49" s="76">
        <v>0</v>
      </c>
      <c r="G49" s="77">
        <v>42554</v>
      </c>
      <c r="H49" s="77">
        <v>42554</v>
      </c>
      <c r="I49" s="77">
        <v>42554</v>
      </c>
      <c r="J49" s="77">
        <v>42554</v>
      </c>
      <c r="K49" s="27" t="str">
        <f ca="1">IF(F49=1,"Concluído",IF(G49&gt;TODAY(), "A iniciar", IF(AND(I49&lt;TODAY(),F49&lt;1),"Em atraso","Em andamento")))</f>
        <v>Em atraso</v>
      </c>
      <c r="L49" s="78" t="s">
        <v>84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</row>
    <row r="50" spans="2:213" ht="18.75" customHeight="1" outlineLevel="1" x14ac:dyDescent="0.25">
      <c r="B50" s="79">
        <v>4</v>
      </c>
      <c r="C50" s="80" t="s">
        <v>124</v>
      </c>
      <c r="D50" s="79"/>
      <c r="E50" s="79"/>
      <c r="F50" s="81">
        <v>0</v>
      </c>
      <c r="G50" s="82">
        <v>42554</v>
      </c>
      <c r="H50" s="82">
        <v>42554</v>
      </c>
      <c r="I50" s="82">
        <v>42554</v>
      </c>
      <c r="J50" s="82">
        <v>42554</v>
      </c>
      <c r="K50" s="27" t="str">
        <f t="shared" ca="1" si="147"/>
        <v>Em atraso</v>
      </c>
      <c r="L50" s="78" t="s">
        <v>84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</row>
    <row r="51" spans="2:213" ht="18.75" customHeight="1" outlineLevel="1" x14ac:dyDescent="0.25">
      <c r="B51" s="83">
        <v>5</v>
      </c>
      <c r="C51" s="84" t="s">
        <v>127</v>
      </c>
      <c r="D51" s="83">
        <v>5</v>
      </c>
      <c r="E51" s="83">
        <v>5</v>
      </c>
      <c r="F51" s="40">
        <v>1</v>
      </c>
      <c r="G51" s="85">
        <v>42555</v>
      </c>
      <c r="H51" s="85">
        <v>42555</v>
      </c>
      <c r="I51" s="85">
        <v>42559</v>
      </c>
      <c r="J51" s="27">
        <f t="shared" si="145"/>
        <v>42559</v>
      </c>
      <c r="K51" s="27" t="str">
        <f t="shared" ca="1" si="147"/>
        <v>Concluído</v>
      </c>
      <c r="L51" s="41" t="s">
        <v>33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</row>
    <row r="52" spans="2:213" ht="18.75" customHeight="1" outlineLevel="1" x14ac:dyDescent="0.25">
      <c r="B52" s="34">
        <v>5</v>
      </c>
      <c r="C52" s="39" t="s">
        <v>62</v>
      </c>
      <c r="D52" s="34">
        <v>5</v>
      </c>
      <c r="E52" s="34"/>
      <c r="F52" s="40">
        <v>0</v>
      </c>
      <c r="G52" s="10">
        <v>42562</v>
      </c>
      <c r="H52" s="10"/>
      <c r="I52" s="27">
        <f>(G52+D52)-1</f>
        <v>42566</v>
      </c>
      <c r="J52" s="27">
        <f t="shared" si="145"/>
        <v>-1</v>
      </c>
      <c r="K52" s="27" t="str">
        <f t="shared" ca="1" si="147"/>
        <v>Em andamento</v>
      </c>
      <c r="L52" s="41" t="s">
        <v>33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</row>
    <row r="53" spans="2:213" ht="18.75" customHeight="1" outlineLevel="1" x14ac:dyDescent="0.25">
      <c r="B53" s="34">
        <v>5</v>
      </c>
      <c r="C53" s="39" t="s">
        <v>63</v>
      </c>
      <c r="D53" s="34">
        <v>5</v>
      </c>
      <c r="E53" s="34"/>
      <c r="F53" s="40">
        <v>0</v>
      </c>
      <c r="G53" s="10">
        <v>42562</v>
      </c>
      <c r="H53" s="10"/>
      <c r="I53" s="27">
        <f t="shared" si="144"/>
        <v>42566</v>
      </c>
      <c r="J53" s="27">
        <f t="shared" si="145"/>
        <v>-1</v>
      </c>
      <c r="K53" s="27" t="str">
        <f t="shared" ca="1" si="147"/>
        <v>Em andamento</v>
      </c>
      <c r="L53" s="41" t="s">
        <v>33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</row>
    <row r="54" spans="2:213" ht="18.75" customHeight="1" outlineLevel="1" x14ac:dyDescent="0.25">
      <c r="B54" s="34">
        <v>5</v>
      </c>
      <c r="C54" s="39" t="s">
        <v>64</v>
      </c>
      <c r="D54" s="34">
        <v>5</v>
      </c>
      <c r="E54" s="34"/>
      <c r="F54" s="40">
        <v>0</v>
      </c>
      <c r="G54" s="10">
        <v>42562</v>
      </c>
      <c r="H54" s="10"/>
      <c r="I54" s="27">
        <f t="shared" si="144"/>
        <v>42566</v>
      </c>
      <c r="J54" s="27">
        <f t="shared" si="145"/>
        <v>-1</v>
      </c>
      <c r="K54" s="27" t="str">
        <f t="shared" ca="1" si="147"/>
        <v>Em andamento</v>
      </c>
      <c r="L54" s="41" t="s">
        <v>33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</row>
    <row r="55" spans="2:213" ht="18.75" customHeight="1" outlineLevel="1" x14ac:dyDescent="0.25">
      <c r="B55" s="34">
        <v>5</v>
      </c>
      <c r="C55" s="39" t="s">
        <v>65</v>
      </c>
      <c r="D55" s="34">
        <v>5</v>
      </c>
      <c r="E55" s="34"/>
      <c r="F55" s="40">
        <v>0</v>
      </c>
      <c r="G55" s="10">
        <v>42562</v>
      </c>
      <c r="H55" s="10"/>
      <c r="I55" s="27">
        <f t="shared" si="144"/>
        <v>42566</v>
      </c>
      <c r="J55" s="27">
        <f t="shared" si="145"/>
        <v>-1</v>
      </c>
      <c r="K55" s="27" t="str">
        <f t="shared" ca="1" si="147"/>
        <v>Em andamento</v>
      </c>
      <c r="L55" s="41" t="s">
        <v>33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</row>
    <row r="56" spans="2:213" ht="15" outlineLevel="1" x14ac:dyDescent="0.25">
      <c r="B56" s="34"/>
      <c r="C56" s="42" t="s">
        <v>32</v>
      </c>
      <c r="D56" s="34">
        <v>67</v>
      </c>
      <c r="E56" s="34">
        <v>70</v>
      </c>
      <c r="F56" s="40">
        <v>0</v>
      </c>
      <c r="G56" s="10">
        <v>42492</v>
      </c>
      <c r="H56" s="10">
        <v>42499</v>
      </c>
      <c r="I56" s="27">
        <f>(G56+D56)-1</f>
        <v>42558</v>
      </c>
      <c r="J56" s="27">
        <f t="shared" si="143"/>
        <v>42568</v>
      </c>
      <c r="K56" s="27" t="str">
        <f t="shared" ca="1" si="147"/>
        <v>Em atraso</v>
      </c>
      <c r="L56" s="41" t="s">
        <v>24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</row>
    <row r="57" spans="2:213" s="17" customFormat="1" x14ac:dyDescent="0.3">
      <c r="B57" s="28"/>
      <c r="C57" s="28"/>
      <c r="D57" s="13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213" s="17" customFormat="1" x14ac:dyDescent="0.3">
      <c r="C58" s="28"/>
      <c r="D58" s="13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213" s="17" customFormat="1" x14ac:dyDescent="0.25">
      <c r="B59" s="1"/>
      <c r="C59" s="1"/>
      <c r="D59" s="1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213" s="17" customFormat="1" x14ac:dyDescent="0.25">
      <c r="B60" s="1"/>
      <c r="C60" s="1"/>
      <c r="D60" s="1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213" s="17" customFormat="1" x14ac:dyDescent="0.25">
      <c r="B61" s="1"/>
      <c r="C61" s="1"/>
      <c r="D61" s="1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213" s="17" customFormat="1" x14ac:dyDescent="0.25">
      <c r="B62" s="1"/>
      <c r="C62" s="1"/>
      <c r="D62" s="1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213" s="17" customFormat="1" ht="21" x14ac:dyDescent="0.25">
      <c r="B63" s="2">
        <f>'Cronograma + Diagrama de Gantt'!$J$4</f>
        <v>42492</v>
      </c>
      <c r="C63" s="3">
        <f>'Cronograma + Diagrama de Gantt'!$I$7</f>
        <v>42566</v>
      </c>
      <c r="D63" s="1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213" s="17" customFormat="1" x14ac:dyDescent="0.25">
      <c r="B64" s="1"/>
      <c r="C64" s="1"/>
      <c r="D64" s="1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2:33" s="17" customFormat="1" x14ac:dyDescent="0.25">
      <c r="B65" s="87" t="s">
        <v>16</v>
      </c>
      <c r="C65" s="87"/>
      <c r="D65" s="87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2:33" s="17" customFormat="1" x14ac:dyDescent="0.25">
      <c r="B66" s="88">
        <f>'Cronograma + Diagrama de Gantt'!$F$7</f>
        <v>0.8125</v>
      </c>
      <c r="C66" s="88"/>
      <c r="D66" s="88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2:33" s="17" customFormat="1" x14ac:dyDescent="0.25">
      <c r="B67" s="88"/>
      <c r="C67" s="88"/>
      <c r="D67" s="88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2:33" s="17" customFormat="1" x14ac:dyDescent="0.25">
      <c r="B68" s="88"/>
      <c r="C68" s="88"/>
      <c r="D68" s="88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2:33" s="17" customFormat="1" x14ac:dyDescent="0.25">
      <c r="B69" s="88"/>
      <c r="C69" s="88"/>
      <c r="D69" s="88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2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2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2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2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2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2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2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2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2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2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2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spans="3:33" s="17" customFormat="1" x14ac:dyDescent="0.3">
      <c r="C702" s="28"/>
      <c r="D702" s="13"/>
      <c r="E702" s="13"/>
      <c r="F702" s="2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spans="3:33" s="17" customFormat="1" x14ac:dyDescent="0.3">
      <c r="C703" s="28"/>
      <c r="D703" s="13"/>
      <c r="E703" s="13"/>
      <c r="F703" s="2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spans="3:33" s="17" customFormat="1" x14ac:dyDescent="0.3">
      <c r="C704" s="28"/>
      <c r="D704" s="13"/>
      <c r="E704" s="13"/>
      <c r="F704" s="2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spans="3:33" s="17" customFormat="1" x14ac:dyDescent="0.3">
      <c r="C705" s="28"/>
      <c r="D705" s="13"/>
      <c r="E705" s="13"/>
      <c r="F705" s="2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spans="3:33" s="17" customFormat="1" x14ac:dyDescent="0.3">
      <c r="C706" s="28"/>
      <c r="D706" s="13"/>
      <c r="E706" s="13"/>
      <c r="F706" s="2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spans="3:33" s="17" customFormat="1" x14ac:dyDescent="0.3">
      <c r="C707" s="28"/>
      <c r="D707" s="13"/>
      <c r="E707" s="13"/>
      <c r="F707" s="2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spans="3:33" s="17" customFormat="1" x14ac:dyDescent="0.3">
      <c r="C708" s="28"/>
      <c r="D708" s="13"/>
      <c r="E708" s="13"/>
      <c r="F708" s="2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spans="3:33" s="17" customFormat="1" x14ac:dyDescent="0.3">
      <c r="C709" s="28"/>
      <c r="D709" s="13"/>
      <c r="E709" s="13"/>
      <c r="F709" s="2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spans="3:33" s="17" customFormat="1" x14ac:dyDescent="0.3">
      <c r="C710" s="28"/>
      <c r="D710" s="13"/>
      <c r="E710" s="13"/>
      <c r="F710" s="2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</sheetData>
  <sheetProtection insertRows="0" deleteRows="0" autoFilter="0"/>
  <autoFilter ref="B6:L6"/>
  <mergeCells count="3">
    <mergeCell ref="B2:G5"/>
    <mergeCell ref="B65:D65"/>
    <mergeCell ref="B66:D69"/>
  </mergeCells>
  <conditionalFormatting sqref="C57:BU57">
    <cfRule type="expression" dxfId="206" priority="680">
      <formula>TRUE</formula>
    </cfRule>
  </conditionalFormatting>
  <conditionalFormatting sqref="N7:HE56">
    <cfRule type="expression" dxfId="205" priority="763">
      <formula>PorcentagemConcluída</formula>
    </cfRule>
    <cfRule type="expression" dxfId="204" priority="764">
      <formula>PorcentagemConcluídaPosterior</formula>
    </cfRule>
    <cfRule type="expression" dxfId="203" priority="765">
      <formula>Real</formula>
    </cfRule>
    <cfRule type="expression" dxfId="202" priority="766">
      <formula>RealPosterior</formula>
    </cfRule>
    <cfRule type="expression" dxfId="201" priority="767">
      <formula>Plano</formula>
    </cfRule>
    <cfRule type="expression" dxfId="200" priority="768">
      <formula>N$6=$J$4+periodo_selecionado-1</formula>
    </cfRule>
    <cfRule type="expression" dxfId="199" priority="769">
      <formula>MOD(COLUMN(),2)</formula>
    </cfRule>
    <cfRule type="expression" dxfId="198" priority="770">
      <formula>MOD(COLUMN(),2)=0</formula>
    </cfRule>
  </conditionalFormatting>
  <conditionalFormatting sqref="N6:HE6">
    <cfRule type="expression" dxfId="197" priority="771">
      <formula>N$6=$J$4+periodo_selecionado-1</formula>
    </cfRule>
  </conditionalFormatting>
  <conditionalFormatting sqref="BV57:HE57">
    <cfRule type="expression" dxfId="196" priority="678">
      <formula>TRUE</formula>
    </cfRule>
  </conditionalFormatting>
  <conditionalFormatting sqref="K8">
    <cfRule type="containsText" dxfId="195" priority="671" operator="containsText" text="Em andamento">
      <formula>NOT(ISERROR(SEARCH("Em andamento",K8)))</formula>
    </cfRule>
    <cfRule type="containsText" dxfId="194" priority="672" operator="containsText" text="Em atraso">
      <formula>NOT(ISERROR(SEARCH("Em atraso",K8)))</formula>
    </cfRule>
    <cfRule type="containsText" dxfId="193" priority="673" operator="containsText" text="Concluído">
      <formula>NOT(ISERROR(SEARCH("Concluído",K8)))</formula>
    </cfRule>
  </conditionalFormatting>
  <conditionalFormatting sqref="B57">
    <cfRule type="expression" dxfId="192" priority="670">
      <formula>TRUE</formula>
    </cfRule>
  </conditionalFormatting>
  <conditionalFormatting sqref="K44">
    <cfRule type="containsText" dxfId="191" priority="202" operator="containsText" text="Em andamento">
      <formula>NOT(ISERROR(SEARCH("Em andamento",K44)))</formula>
    </cfRule>
    <cfRule type="containsText" dxfId="190" priority="203" operator="containsText" text="Em atraso">
      <formula>NOT(ISERROR(SEARCH("Em atraso",K44)))</formula>
    </cfRule>
    <cfRule type="containsText" dxfId="189" priority="204" operator="containsText" text="Concluído">
      <formula>NOT(ISERROR(SEARCH("Concluído",K44)))</formula>
    </cfRule>
  </conditionalFormatting>
  <conditionalFormatting sqref="K44">
    <cfRule type="containsText" dxfId="188" priority="201" operator="containsText" text="A iniciar">
      <formula>NOT(ISERROR(SEARCH("A iniciar",K44)))</formula>
    </cfRule>
  </conditionalFormatting>
  <conditionalFormatting sqref="K43">
    <cfRule type="containsText" dxfId="187" priority="198" operator="containsText" text="Em andamento">
      <formula>NOT(ISERROR(SEARCH("Em andamento",K43)))</formula>
    </cfRule>
    <cfRule type="containsText" dxfId="186" priority="199" operator="containsText" text="Em atraso">
      <formula>NOT(ISERROR(SEARCH("Em atraso",K43)))</formula>
    </cfRule>
    <cfRule type="containsText" dxfId="185" priority="200" operator="containsText" text="Concluído">
      <formula>NOT(ISERROR(SEARCH("Concluído",K43)))</formula>
    </cfRule>
  </conditionalFormatting>
  <conditionalFormatting sqref="K43">
    <cfRule type="containsText" dxfId="184" priority="197" operator="containsText" text="A iniciar">
      <formula>NOT(ISERROR(SEARCH("A iniciar",K43)))</formula>
    </cfRule>
  </conditionalFormatting>
  <conditionalFormatting sqref="K42">
    <cfRule type="containsText" dxfId="183" priority="194" operator="containsText" text="Em andamento">
      <formula>NOT(ISERROR(SEARCH("Em andamento",K42)))</formula>
    </cfRule>
    <cfRule type="containsText" dxfId="182" priority="195" operator="containsText" text="Em atraso">
      <formula>NOT(ISERROR(SEARCH("Em atraso",K42)))</formula>
    </cfRule>
    <cfRule type="containsText" dxfId="181" priority="196" operator="containsText" text="Concluído">
      <formula>NOT(ISERROR(SEARCH("Concluído",K42)))</formula>
    </cfRule>
  </conditionalFormatting>
  <conditionalFormatting sqref="K42">
    <cfRule type="containsText" dxfId="180" priority="193" operator="containsText" text="A iniciar">
      <formula>NOT(ISERROR(SEARCH("A iniciar",K42)))</formula>
    </cfRule>
  </conditionalFormatting>
  <conditionalFormatting sqref="K41">
    <cfRule type="containsText" dxfId="179" priority="190" operator="containsText" text="Em andamento">
      <formula>NOT(ISERROR(SEARCH("Em andamento",K41)))</formula>
    </cfRule>
    <cfRule type="containsText" dxfId="178" priority="191" operator="containsText" text="Em atraso">
      <formula>NOT(ISERROR(SEARCH("Em atraso",K41)))</formula>
    </cfRule>
    <cfRule type="containsText" dxfId="177" priority="192" operator="containsText" text="Concluído">
      <formula>NOT(ISERROR(SEARCH("Concluído",K41)))</formula>
    </cfRule>
  </conditionalFormatting>
  <conditionalFormatting sqref="K41">
    <cfRule type="containsText" dxfId="176" priority="189" operator="containsText" text="A iniciar">
      <formula>NOT(ISERROR(SEARCH("A iniciar",K41)))</formula>
    </cfRule>
  </conditionalFormatting>
  <conditionalFormatting sqref="K39">
    <cfRule type="containsText" dxfId="175" priority="178" operator="containsText" text="Em andamento">
      <formula>NOT(ISERROR(SEARCH("Em andamento",K39)))</formula>
    </cfRule>
    <cfRule type="containsText" dxfId="174" priority="179" operator="containsText" text="Em atraso">
      <formula>NOT(ISERROR(SEARCH("Em atraso",K39)))</formula>
    </cfRule>
    <cfRule type="containsText" dxfId="173" priority="180" operator="containsText" text="Concluído">
      <formula>NOT(ISERROR(SEARCH("Concluído",K39)))</formula>
    </cfRule>
  </conditionalFormatting>
  <conditionalFormatting sqref="K39">
    <cfRule type="containsText" dxfId="172" priority="177" operator="containsText" text="A iniciar">
      <formula>NOT(ISERROR(SEARCH("A iniciar",K39)))</formula>
    </cfRule>
  </conditionalFormatting>
  <conditionalFormatting sqref="K38">
    <cfRule type="containsText" dxfId="171" priority="174" operator="containsText" text="Em andamento">
      <formula>NOT(ISERROR(SEARCH("Em andamento",K38)))</formula>
    </cfRule>
    <cfRule type="containsText" dxfId="170" priority="175" operator="containsText" text="Em atraso">
      <formula>NOT(ISERROR(SEARCH("Em atraso",K38)))</formula>
    </cfRule>
    <cfRule type="containsText" dxfId="169" priority="176" operator="containsText" text="Concluído">
      <formula>NOT(ISERROR(SEARCH("Concluído",K38)))</formula>
    </cfRule>
  </conditionalFormatting>
  <conditionalFormatting sqref="K38">
    <cfRule type="containsText" dxfId="168" priority="173" operator="containsText" text="A iniciar">
      <formula>NOT(ISERROR(SEARCH("A iniciar",K38)))</formula>
    </cfRule>
  </conditionalFormatting>
  <conditionalFormatting sqref="K40">
    <cfRule type="containsText" dxfId="167" priority="170" operator="containsText" text="Em andamento">
      <formula>NOT(ISERROR(SEARCH("Em andamento",K40)))</formula>
    </cfRule>
    <cfRule type="containsText" dxfId="166" priority="171" operator="containsText" text="Em atraso">
      <formula>NOT(ISERROR(SEARCH("Em atraso",K40)))</formula>
    </cfRule>
    <cfRule type="containsText" dxfId="165" priority="172" operator="containsText" text="Concluído">
      <formula>NOT(ISERROR(SEARCH("Concluído",K40)))</formula>
    </cfRule>
  </conditionalFormatting>
  <conditionalFormatting sqref="K40">
    <cfRule type="containsText" dxfId="164" priority="169" operator="containsText" text="A iniciar">
      <formula>NOT(ISERROR(SEARCH("A iniciar",K40)))</formula>
    </cfRule>
  </conditionalFormatting>
  <conditionalFormatting sqref="K37">
    <cfRule type="containsText" dxfId="163" priority="166" operator="containsText" text="Em andamento">
      <formula>NOT(ISERROR(SEARCH("Em andamento",K37)))</formula>
    </cfRule>
    <cfRule type="containsText" dxfId="162" priority="167" operator="containsText" text="Em atraso">
      <formula>NOT(ISERROR(SEARCH("Em atraso",K37)))</formula>
    </cfRule>
    <cfRule type="containsText" dxfId="161" priority="168" operator="containsText" text="Concluído">
      <formula>NOT(ISERROR(SEARCH("Concluído",K37)))</formula>
    </cfRule>
  </conditionalFormatting>
  <conditionalFormatting sqref="K37">
    <cfRule type="containsText" dxfId="160" priority="165" operator="containsText" text="A iniciar">
      <formula>NOT(ISERROR(SEARCH("A iniciar",K37)))</formula>
    </cfRule>
  </conditionalFormatting>
  <conditionalFormatting sqref="K36">
    <cfRule type="containsText" dxfId="159" priority="162" operator="containsText" text="Em andamento">
      <formula>NOT(ISERROR(SEARCH("Em andamento",K36)))</formula>
    </cfRule>
    <cfRule type="containsText" dxfId="158" priority="163" operator="containsText" text="Em atraso">
      <formula>NOT(ISERROR(SEARCH("Em atraso",K36)))</formula>
    </cfRule>
    <cfRule type="containsText" dxfId="157" priority="164" operator="containsText" text="Concluído">
      <formula>NOT(ISERROR(SEARCH("Concluído",K36)))</formula>
    </cfRule>
  </conditionalFormatting>
  <conditionalFormatting sqref="K36">
    <cfRule type="containsText" dxfId="156" priority="161" operator="containsText" text="A iniciar">
      <formula>NOT(ISERROR(SEARCH("A iniciar",K36)))</formula>
    </cfRule>
  </conditionalFormatting>
  <conditionalFormatting sqref="K35">
    <cfRule type="containsText" dxfId="155" priority="158" operator="containsText" text="Em andamento">
      <formula>NOT(ISERROR(SEARCH("Em andamento",K35)))</formula>
    </cfRule>
    <cfRule type="containsText" dxfId="154" priority="159" operator="containsText" text="Em atraso">
      <formula>NOT(ISERROR(SEARCH("Em atraso",K35)))</formula>
    </cfRule>
    <cfRule type="containsText" dxfId="153" priority="160" operator="containsText" text="Concluído">
      <formula>NOT(ISERROR(SEARCH("Concluído",K35)))</formula>
    </cfRule>
  </conditionalFormatting>
  <conditionalFormatting sqref="K35">
    <cfRule type="containsText" dxfId="152" priority="157" operator="containsText" text="A iniciar">
      <formula>NOT(ISERROR(SEARCH("A iniciar",K35)))</formula>
    </cfRule>
  </conditionalFormatting>
  <conditionalFormatting sqref="K34">
    <cfRule type="containsText" dxfId="151" priority="154" operator="containsText" text="Em andamento">
      <formula>NOT(ISERROR(SEARCH("Em andamento",K34)))</formula>
    </cfRule>
    <cfRule type="containsText" dxfId="150" priority="155" operator="containsText" text="Em atraso">
      <formula>NOT(ISERROR(SEARCH("Em atraso",K34)))</formula>
    </cfRule>
    <cfRule type="containsText" dxfId="149" priority="156" operator="containsText" text="Concluído">
      <formula>NOT(ISERROR(SEARCH("Concluído",K34)))</formula>
    </cfRule>
  </conditionalFormatting>
  <conditionalFormatting sqref="K34">
    <cfRule type="containsText" dxfId="148" priority="153" operator="containsText" text="A iniciar">
      <formula>NOT(ISERROR(SEARCH("A iniciar",K34)))</formula>
    </cfRule>
  </conditionalFormatting>
  <conditionalFormatting sqref="K33">
    <cfRule type="containsText" dxfId="147" priority="150" operator="containsText" text="Em andamento">
      <formula>NOT(ISERROR(SEARCH("Em andamento",K33)))</formula>
    </cfRule>
    <cfRule type="containsText" dxfId="146" priority="151" operator="containsText" text="Em atraso">
      <formula>NOT(ISERROR(SEARCH("Em atraso",K33)))</formula>
    </cfRule>
    <cfRule type="containsText" dxfId="145" priority="152" operator="containsText" text="Concluído">
      <formula>NOT(ISERROR(SEARCH("Concluído",K33)))</formula>
    </cfRule>
  </conditionalFormatting>
  <conditionalFormatting sqref="K33">
    <cfRule type="containsText" dxfId="144" priority="149" operator="containsText" text="A iniciar">
      <formula>NOT(ISERROR(SEARCH("A iniciar",K33)))</formula>
    </cfRule>
  </conditionalFormatting>
  <conditionalFormatting sqref="K32">
    <cfRule type="containsText" dxfId="143" priority="146" operator="containsText" text="Em andamento">
      <formula>NOT(ISERROR(SEARCH("Em andamento",K32)))</formula>
    </cfRule>
    <cfRule type="containsText" dxfId="142" priority="147" operator="containsText" text="Em atraso">
      <formula>NOT(ISERROR(SEARCH("Em atraso",K32)))</formula>
    </cfRule>
    <cfRule type="containsText" dxfId="141" priority="148" operator="containsText" text="Concluído">
      <formula>NOT(ISERROR(SEARCH("Concluído",K32)))</formula>
    </cfRule>
  </conditionalFormatting>
  <conditionalFormatting sqref="K32">
    <cfRule type="containsText" dxfId="140" priority="145" operator="containsText" text="A iniciar">
      <formula>NOT(ISERROR(SEARCH("A iniciar",K32)))</formula>
    </cfRule>
  </conditionalFormatting>
  <conditionalFormatting sqref="K31">
    <cfRule type="containsText" dxfId="139" priority="142" operator="containsText" text="Em andamento">
      <formula>NOT(ISERROR(SEARCH("Em andamento",K31)))</formula>
    </cfRule>
    <cfRule type="containsText" dxfId="138" priority="143" operator="containsText" text="Em atraso">
      <formula>NOT(ISERROR(SEARCH("Em atraso",K31)))</formula>
    </cfRule>
    <cfRule type="containsText" dxfId="137" priority="144" operator="containsText" text="Concluído">
      <formula>NOT(ISERROR(SEARCH("Concluído",K31)))</formula>
    </cfRule>
  </conditionalFormatting>
  <conditionalFormatting sqref="K31">
    <cfRule type="containsText" dxfId="136" priority="141" operator="containsText" text="A iniciar">
      <formula>NOT(ISERROR(SEARCH("A iniciar",K31)))</formula>
    </cfRule>
  </conditionalFormatting>
  <conditionalFormatting sqref="K30">
    <cfRule type="containsText" dxfId="135" priority="138" operator="containsText" text="Em andamento">
      <formula>NOT(ISERROR(SEARCH("Em andamento",K30)))</formula>
    </cfRule>
    <cfRule type="containsText" dxfId="134" priority="139" operator="containsText" text="Em atraso">
      <formula>NOT(ISERROR(SEARCH("Em atraso",K30)))</formula>
    </cfRule>
    <cfRule type="containsText" dxfId="133" priority="140" operator="containsText" text="Concluído">
      <formula>NOT(ISERROR(SEARCH("Concluído",K30)))</formula>
    </cfRule>
  </conditionalFormatting>
  <conditionalFormatting sqref="K30">
    <cfRule type="containsText" dxfId="132" priority="137" operator="containsText" text="A iniciar">
      <formula>NOT(ISERROR(SEARCH("A iniciar",K30)))</formula>
    </cfRule>
  </conditionalFormatting>
  <conditionalFormatting sqref="K29">
    <cfRule type="containsText" dxfId="131" priority="134" operator="containsText" text="Em andamento">
      <formula>NOT(ISERROR(SEARCH("Em andamento",K29)))</formula>
    </cfRule>
    <cfRule type="containsText" dxfId="130" priority="135" operator="containsText" text="Em atraso">
      <formula>NOT(ISERROR(SEARCH("Em atraso",K29)))</formula>
    </cfRule>
    <cfRule type="containsText" dxfId="129" priority="136" operator="containsText" text="Concluído">
      <formula>NOT(ISERROR(SEARCH("Concluído",K29)))</formula>
    </cfRule>
  </conditionalFormatting>
  <conditionalFormatting sqref="K29">
    <cfRule type="containsText" dxfId="128" priority="133" operator="containsText" text="A iniciar">
      <formula>NOT(ISERROR(SEARCH("A iniciar",K29)))</formula>
    </cfRule>
  </conditionalFormatting>
  <conditionalFormatting sqref="K28">
    <cfRule type="containsText" dxfId="127" priority="130" operator="containsText" text="Em andamento">
      <formula>NOT(ISERROR(SEARCH("Em andamento",K28)))</formula>
    </cfRule>
    <cfRule type="containsText" dxfId="126" priority="131" operator="containsText" text="Em atraso">
      <formula>NOT(ISERROR(SEARCH("Em atraso",K28)))</formula>
    </cfRule>
    <cfRule type="containsText" dxfId="125" priority="132" operator="containsText" text="Concluído">
      <formula>NOT(ISERROR(SEARCH("Concluído",K28)))</formula>
    </cfRule>
  </conditionalFormatting>
  <conditionalFormatting sqref="K28">
    <cfRule type="containsText" dxfId="124" priority="129" operator="containsText" text="A iniciar">
      <formula>NOT(ISERROR(SEARCH("A iniciar",K28)))</formula>
    </cfRule>
  </conditionalFormatting>
  <conditionalFormatting sqref="K27">
    <cfRule type="containsText" dxfId="123" priority="126" operator="containsText" text="Em andamento">
      <formula>NOT(ISERROR(SEARCH("Em andamento",K27)))</formula>
    </cfRule>
    <cfRule type="containsText" dxfId="122" priority="127" operator="containsText" text="Em atraso">
      <formula>NOT(ISERROR(SEARCH("Em atraso",K27)))</formula>
    </cfRule>
    <cfRule type="containsText" dxfId="121" priority="128" operator="containsText" text="Concluído">
      <formula>NOT(ISERROR(SEARCH("Concluído",K27)))</formula>
    </cfRule>
  </conditionalFormatting>
  <conditionalFormatting sqref="K27">
    <cfRule type="containsText" dxfId="120" priority="125" operator="containsText" text="A iniciar">
      <formula>NOT(ISERROR(SEARCH("A iniciar",K27)))</formula>
    </cfRule>
  </conditionalFormatting>
  <conditionalFormatting sqref="K26">
    <cfRule type="containsText" dxfId="119" priority="122" operator="containsText" text="Em andamento">
      <formula>NOT(ISERROR(SEARCH("Em andamento",K26)))</formula>
    </cfRule>
    <cfRule type="containsText" dxfId="118" priority="123" operator="containsText" text="Em atraso">
      <formula>NOT(ISERROR(SEARCH("Em atraso",K26)))</formula>
    </cfRule>
    <cfRule type="containsText" dxfId="117" priority="124" operator="containsText" text="Concluído">
      <formula>NOT(ISERROR(SEARCH("Concluído",K26)))</formula>
    </cfRule>
  </conditionalFormatting>
  <conditionalFormatting sqref="K26">
    <cfRule type="containsText" dxfId="116" priority="121" operator="containsText" text="A iniciar">
      <formula>NOT(ISERROR(SEARCH("A iniciar",K26)))</formula>
    </cfRule>
  </conditionalFormatting>
  <conditionalFormatting sqref="K25">
    <cfRule type="containsText" dxfId="115" priority="118" operator="containsText" text="Em andamento">
      <formula>NOT(ISERROR(SEARCH("Em andamento",K25)))</formula>
    </cfRule>
    <cfRule type="containsText" dxfId="114" priority="119" operator="containsText" text="Em atraso">
      <formula>NOT(ISERROR(SEARCH("Em atraso",K25)))</formula>
    </cfRule>
    <cfRule type="containsText" dxfId="113" priority="120" operator="containsText" text="Concluído">
      <formula>NOT(ISERROR(SEARCH("Concluído",K25)))</formula>
    </cfRule>
  </conditionalFormatting>
  <conditionalFormatting sqref="K25">
    <cfRule type="containsText" dxfId="112" priority="117" operator="containsText" text="A iniciar">
      <formula>NOT(ISERROR(SEARCH("A iniciar",K25)))</formula>
    </cfRule>
  </conditionalFormatting>
  <conditionalFormatting sqref="K24">
    <cfRule type="containsText" dxfId="111" priority="114" operator="containsText" text="Em andamento">
      <formula>NOT(ISERROR(SEARCH("Em andamento",K24)))</formula>
    </cfRule>
    <cfRule type="containsText" dxfId="110" priority="115" operator="containsText" text="Em atraso">
      <formula>NOT(ISERROR(SEARCH("Em atraso",K24)))</formula>
    </cfRule>
    <cfRule type="containsText" dxfId="109" priority="116" operator="containsText" text="Concluído">
      <formula>NOT(ISERROR(SEARCH("Concluído",K24)))</formula>
    </cfRule>
  </conditionalFormatting>
  <conditionalFormatting sqref="K24">
    <cfRule type="containsText" dxfId="108" priority="113" operator="containsText" text="A iniciar">
      <formula>NOT(ISERROR(SEARCH("A iniciar",K24)))</formula>
    </cfRule>
  </conditionalFormatting>
  <conditionalFormatting sqref="K23">
    <cfRule type="containsText" dxfId="107" priority="110" operator="containsText" text="Em andamento">
      <formula>NOT(ISERROR(SEARCH("Em andamento",K23)))</formula>
    </cfRule>
    <cfRule type="containsText" dxfId="106" priority="111" operator="containsText" text="Em atraso">
      <formula>NOT(ISERROR(SEARCH("Em atraso",K23)))</formula>
    </cfRule>
    <cfRule type="containsText" dxfId="105" priority="112" operator="containsText" text="Concluído">
      <formula>NOT(ISERROR(SEARCH("Concluído",K23)))</formula>
    </cfRule>
  </conditionalFormatting>
  <conditionalFormatting sqref="K23">
    <cfRule type="containsText" dxfId="104" priority="109" operator="containsText" text="A iniciar">
      <formula>NOT(ISERROR(SEARCH("A iniciar",K23)))</formula>
    </cfRule>
  </conditionalFormatting>
  <conditionalFormatting sqref="K22">
    <cfRule type="containsText" dxfId="103" priority="106" operator="containsText" text="Em andamento">
      <formula>NOT(ISERROR(SEARCH("Em andamento",K22)))</formula>
    </cfRule>
    <cfRule type="containsText" dxfId="102" priority="107" operator="containsText" text="Em atraso">
      <formula>NOT(ISERROR(SEARCH("Em atraso",K22)))</formula>
    </cfRule>
    <cfRule type="containsText" dxfId="101" priority="108" operator="containsText" text="Concluído">
      <formula>NOT(ISERROR(SEARCH("Concluído",K22)))</formula>
    </cfRule>
  </conditionalFormatting>
  <conditionalFormatting sqref="K22">
    <cfRule type="containsText" dxfId="100" priority="105" operator="containsText" text="A iniciar">
      <formula>NOT(ISERROR(SEARCH("A iniciar",K22)))</formula>
    </cfRule>
  </conditionalFormatting>
  <conditionalFormatting sqref="K21">
    <cfRule type="containsText" dxfId="99" priority="102" operator="containsText" text="Em andamento">
      <formula>NOT(ISERROR(SEARCH("Em andamento",K21)))</formula>
    </cfRule>
    <cfRule type="containsText" dxfId="98" priority="103" operator="containsText" text="Em atraso">
      <formula>NOT(ISERROR(SEARCH("Em atraso",K21)))</formula>
    </cfRule>
    <cfRule type="containsText" dxfId="97" priority="104" operator="containsText" text="Concluído">
      <formula>NOT(ISERROR(SEARCH("Concluído",K21)))</formula>
    </cfRule>
  </conditionalFormatting>
  <conditionalFormatting sqref="K21">
    <cfRule type="containsText" dxfId="96" priority="101" operator="containsText" text="A iniciar">
      <formula>NOT(ISERROR(SEARCH("A iniciar",K21)))</formula>
    </cfRule>
  </conditionalFormatting>
  <conditionalFormatting sqref="K20">
    <cfRule type="containsText" dxfId="95" priority="98" operator="containsText" text="Em andamento">
      <formula>NOT(ISERROR(SEARCH("Em andamento",K20)))</formula>
    </cfRule>
    <cfRule type="containsText" dxfId="94" priority="99" operator="containsText" text="Em atraso">
      <formula>NOT(ISERROR(SEARCH("Em atraso",K20)))</formula>
    </cfRule>
    <cfRule type="containsText" dxfId="93" priority="100" operator="containsText" text="Concluído">
      <formula>NOT(ISERROR(SEARCH("Concluído",K20)))</formula>
    </cfRule>
  </conditionalFormatting>
  <conditionalFormatting sqref="K20">
    <cfRule type="containsText" dxfId="92" priority="97" operator="containsText" text="A iniciar">
      <formula>NOT(ISERROR(SEARCH("A iniciar",K20)))</formula>
    </cfRule>
  </conditionalFormatting>
  <conditionalFormatting sqref="K19">
    <cfRule type="containsText" dxfId="91" priority="94" operator="containsText" text="Em andamento">
      <formula>NOT(ISERROR(SEARCH("Em andamento",K19)))</formula>
    </cfRule>
    <cfRule type="containsText" dxfId="90" priority="95" operator="containsText" text="Em atraso">
      <formula>NOT(ISERROR(SEARCH("Em atraso",K19)))</formula>
    </cfRule>
    <cfRule type="containsText" dxfId="89" priority="96" operator="containsText" text="Concluído">
      <formula>NOT(ISERROR(SEARCH("Concluído",K19)))</formula>
    </cfRule>
  </conditionalFormatting>
  <conditionalFormatting sqref="K19">
    <cfRule type="containsText" dxfId="88" priority="93" operator="containsText" text="A iniciar">
      <formula>NOT(ISERROR(SEARCH("A iniciar",K19)))</formula>
    </cfRule>
  </conditionalFormatting>
  <conditionalFormatting sqref="K18">
    <cfRule type="containsText" dxfId="87" priority="90" operator="containsText" text="Em andamento">
      <formula>NOT(ISERROR(SEARCH("Em andamento",K18)))</formula>
    </cfRule>
    <cfRule type="containsText" dxfId="86" priority="91" operator="containsText" text="Em atraso">
      <formula>NOT(ISERROR(SEARCH("Em atraso",K18)))</formula>
    </cfRule>
    <cfRule type="containsText" dxfId="85" priority="92" operator="containsText" text="Concluído">
      <formula>NOT(ISERROR(SEARCH("Concluído",K18)))</formula>
    </cfRule>
  </conditionalFormatting>
  <conditionalFormatting sqref="K18">
    <cfRule type="containsText" dxfId="84" priority="89" operator="containsText" text="A iniciar">
      <formula>NOT(ISERROR(SEARCH("A iniciar",K18)))</formula>
    </cfRule>
  </conditionalFormatting>
  <conditionalFormatting sqref="K17">
    <cfRule type="containsText" dxfId="83" priority="86" operator="containsText" text="Em andamento">
      <formula>NOT(ISERROR(SEARCH("Em andamento",K17)))</formula>
    </cfRule>
    <cfRule type="containsText" dxfId="82" priority="87" operator="containsText" text="Em atraso">
      <formula>NOT(ISERROR(SEARCH("Em atraso",K17)))</formula>
    </cfRule>
    <cfRule type="containsText" dxfId="81" priority="88" operator="containsText" text="Concluído">
      <formula>NOT(ISERROR(SEARCH("Concluído",K17)))</formula>
    </cfRule>
  </conditionalFormatting>
  <conditionalFormatting sqref="K17">
    <cfRule type="containsText" dxfId="80" priority="85" operator="containsText" text="A iniciar">
      <formula>NOT(ISERROR(SEARCH("A iniciar",K17)))</formula>
    </cfRule>
  </conditionalFormatting>
  <conditionalFormatting sqref="K16">
    <cfRule type="containsText" dxfId="79" priority="82" operator="containsText" text="Em andamento">
      <formula>NOT(ISERROR(SEARCH("Em andamento",K16)))</formula>
    </cfRule>
    <cfRule type="containsText" dxfId="78" priority="83" operator="containsText" text="Em atraso">
      <formula>NOT(ISERROR(SEARCH("Em atraso",K16)))</formula>
    </cfRule>
    <cfRule type="containsText" dxfId="77" priority="84" operator="containsText" text="Concluído">
      <formula>NOT(ISERROR(SEARCH("Concluído",K16)))</formula>
    </cfRule>
  </conditionalFormatting>
  <conditionalFormatting sqref="K16">
    <cfRule type="containsText" dxfId="76" priority="81" operator="containsText" text="A iniciar">
      <formula>NOT(ISERROR(SEARCH("A iniciar",K16)))</formula>
    </cfRule>
  </conditionalFormatting>
  <conditionalFormatting sqref="K15">
    <cfRule type="containsText" dxfId="75" priority="78" operator="containsText" text="Em andamento">
      <formula>NOT(ISERROR(SEARCH("Em andamento",K15)))</formula>
    </cfRule>
    <cfRule type="containsText" dxfId="74" priority="79" operator="containsText" text="Em atraso">
      <formula>NOT(ISERROR(SEARCH("Em atraso",K15)))</formula>
    </cfRule>
    <cfRule type="containsText" dxfId="73" priority="80" operator="containsText" text="Concluído">
      <formula>NOT(ISERROR(SEARCH("Concluído",K15)))</formula>
    </cfRule>
  </conditionalFormatting>
  <conditionalFormatting sqref="K15">
    <cfRule type="containsText" dxfId="72" priority="77" operator="containsText" text="A iniciar">
      <formula>NOT(ISERROR(SEARCH("A iniciar",K15)))</formula>
    </cfRule>
  </conditionalFormatting>
  <conditionalFormatting sqref="K14">
    <cfRule type="containsText" dxfId="71" priority="74" operator="containsText" text="Em andamento">
      <formula>NOT(ISERROR(SEARCH("Em andamento",K14)))</formula>
    </cfRule>
    <cfRule type="containsText" dxfId="70" priority="75" operator="containsText" text="Em atraso">
      <formula>NOT(ISERROR(SEARCH("Em atraso",K14)))</formula>
    </cfRule>
    <cfRule type="containsText" dxfId="69" priority="76" operator="containsText" text="Concluído">
      <formula>NOT(ISERROR(SEARCH("Concluído",K14)))</formula>
    </cfRule>
  </conditionalFormatting>
  <conditionalFormatting sqref="K14">
    <cfRule type="containsText" dxfId="68" priority="73" operator="containsText" text="A iniciar">
      <formula>NOT(ISERROR(SEARCH("A iniciar",K14)))</formula>
    </cfRule>
  </conditionalFormatting>
  <conditionalFormatting sqref="K13">
    <cfRule type="containsText" dxfId="67" priority="70" operator="containsText" text="Em andamento">
      <formula>NOT(ISERROR(SEARCH("Em andamento",K13)))</formula>
    </cfRule>
    <cfRule type="containsText" dxfId="66" priority="71" operator="containsText" text="Em atraso">
      <formula>NOT(ISERROR(SEARCH("Em atraso",K13)))</formula>
    </cfRule>
    <cfRule type="containsText" dxfId="65" priority="72" operator="containsText" text="Concluído">
      <formula>NOT(ISERROR(SEARCH("Concluído",K13)))</formula>
    </cfRule>
  </conditionalFormatting>
  <conditionalFormatting sqref="K13">
    <cfRule type="containsText" dxfId="64" priority="69" operator="containsText" text="A iniciar">
      <formula>NOT(ISERROR(SEARCH("A iniciar",K13)))</formula>
    </cfRule>
  </conditionalFormatting>
  <conditionalFormatting sqref="K12">
    <cfRule type="containsText" dxfId="63" priority="66" operator="containsText" text="Em andamento">
      <formula>NOT(ISERROR(SEARCH("Em andamento",K12)))</formula>
    </cfRule>
    <cfRule type="containsText" dxfId="62" priority="67" operator="containsText" text="Em atraso">
      <formula>NOT(ISERROR(SEARCH("Em atraso",K12)))</formula>
    </cfRule>
    <cfRule type="containsText" dxfId="61" priority="68" operator="containsText" text="Concluído">
      <formula>NOT(ISERROR(SEARCH("Concluído",K12)))</formula>
    </cfRule>
  </conditionalFormatting>
  <conditionalFormatting sqref="K12">
    <cfRule type="containsText" dxfId="60" priority="65" operator="containsText" text="A iniciar">
      <formula>NOT(ISERROR(SEARCH("A iniciar",K12)))</formula>
    </cfRule>
  </conditionalFormatting>
  <conditionalFormatting sqref="K11">
    <cfRule type="containsText" dxfId="59" priority="62" operator="containsText" text="Em andamento">
      <formula>NOT(ISERROR(SEARCH("Em andamento",K11)))</formula>
    </cfRule>
    <cfRule type="containsText" dxfId="58" priority="63" operator="containsText" text="Em atraso">
      <formula>NOT(ISERROR(SEARCH("Em atraso",K11)))</formula>
    </cfRule>
    <cfRule type="containsText" dxfId="57" priority="64" operator="containsText" text="Concluído">
      <formula>NOT(ISERROR(SEARCH("Concluído",K11)))</formula>
    </cfRule>
  </conditionalFormatting>
  <conditionalFormatting sqref="K11">
    <cfRule type="containsText" dxfId="56" priority="61" operator="containsText" text="A iniciar">
      <formula>NOT(ISERROR(SEARCH("A iniciar",K11)))</formula>
    </cfRule>
  </conditionalFormatting>
  <conditionalFormatting sqref="K10">
    <cfRule type="containsText" dxfId="55" priority="58" operator="containsText" text="Em andamento">
      <formula>NOT(ISERROR(SEARCH("Em andamento",K10)))</formula>
    </cfRule>
    <cfRule type="containsText" dxfId="54" priority="59" operator="containsText" text="Em atraso">
      <formula>NOT(ISERROR(SEARCH("Em atraso",K10)))</formula>
    </cfRule>
    <cfRule type="containsText" dxfId="53" priority="60" operator="containsText" text="Concluído">
      <formula>NOT(ISERROR(SEARCH("Concluído",K10)))</formula>
    </cfRule>
  </conditionalFormatting>
  <conditionalFormatting sqref="K10">
    <cfRule type="containsText" dxfId="52" priority="57" operator="containsText" text="A iniciar">
      <formula>NOT(ISERROR(SEARCH("A iniciar",K10)))</formula>
    </cfRule>
  </conditionalFormatting>
  <conditionalFormatting sqref="K9">
    <cfRule type="containsText" dxfId="51" priority="54" operator="containsText" text="Em andamento">
      <formula>NOT(ISERROR(SEARCH("Em andamento",K9)))</formula>
    </cfRule>
    <cfRule type="containsText" dxfId="50" priority="55" operator="containsText" text="Em atraso">
      <formula>NOT(ISERROR(SEARCH("Em atraso",K9)))</formula>
    </cfRule>
    <cfRule type="containsText" dxfId="49" priority="56" operator="containsText" text="Concluído">
      <formula>NOT(ISERROR(SEARCH("Concluído",K9)))</formula>
    </cfRule>
  </conditionalFormatting>
  <conditionalFormatting sqref="K9">
    <cfRule type="containsText" dxfId="48" priority="53" operator="containsText" text="A iniciar">
      <formula>NOT(ISERROR(SEARCH("A iniciar",K9)))</formula>
    </cfRule>
  </conditionalFormatting>
  <conditionalFormatting sqref="K8:K56">
    <cfRule type="containsText" dxfId="47" priority="50" operator="containsText" text="Em andamento">
      <formula>NOT(ISERROR(SEARCH("Em andamento",K8)))</formula>
    </cfRule>
    <cfRule type="containsText" dxfId="46" priority="51" operator="containsText" text="Em atraso">
      <formula>NOT(ISERROR(SEARCH("Em atraso",K8)))</formula>
    </cfRule>
    <cfRule type="containsText" dxfId="45" priority="52" operator="containsText" text="Concluído">
      <formula>NOT(ISERROR(SEARCH("Concluído",K8)))</formula>
    </cfRule>
  </conditionalFormatting>
  <conditionalFormatting sqref="K8:K56">
    <cfRule type="containsText" dxfId="44" priority="49" operator="containsText" text="A iniciar">
      <formula>NOT(ISERROR(SEARCH("A iniciar",K8)))</formula>
    </cfRule>
  </conditionalFormatting>
  <conditionalFormatting sqref="K46">
    <cfRule type="containsText" dxfId="43" priority="46" operator="containsText" text="Em andamento">
      <formula>NOT(ISERROR(SEARCH("Em andamento",K46)))</formula>
    </cfRule>
    <cfRule type="containsText" dxfId="42" priority="47" operator="containsText" text="Em atraso">
      <formula>NOT(ISERROR(SEARCH("Em atraso",K46)))</formula>
    </cfRule>
    <cfRule type="containsText" dxfId="41" priority="48" operator="containsText" text="Concluído">
      <formula>NOT(ISERROR(SEARCH("Concluído",K46)))</formula>
    </cfRule>
  </conditionalFormatting>
  <conditionalFormatting sqref="K46">
    <cfRule type="containsText" dxfId="40" priority="45" operator="containsText" text="A iniciar">
      <formula>NOT(ISERROR(SEARCH("A iniciar",K46)))</formula>
    </cfRule>
  </conditionalFormatting>
  <conditionalFormatting sqref="K47">
    <cfRule type="containsText" dxfId="39" priority="38" operator="containsText" text="Em andamento">
      <formula>NOT(ISERROR(SEARCH("Em andamento",K47)))</formula>
    </cfRule>
    <cfRule type="containsText" dxfId="38" priority="39" operator="containsText" text="Em atraso">
      <formula>NOT(ISERROR(SEARCH("Em atraso",K47)))</formula>
    </cfRule>
    <cfRule type="containsText" dxfId="37" priority="40" operator="containsText" text="Concluído">
      <formula>NOT(ISERROR(SEARCH("Concluído",K47)))</formula>
    </cfRule>
  </conditionalFormatting>
  <conditionalFormatting sqref="K47">
    <cfRule type="containsText" dxfId="36" priority="37" operator="containsText" text="A iniciar">
      <formula>NOT(ISERROR(SEARCH("A iniciar",K47)))</formula>
    </cfRule>
  </conditionalFormatting>
  <conditionalFormatting sqref="K48">
    <cfRule type="containsText" dxfId="35" priority="34" operator="containsText" text="Em andamento">
      <formula>NOT(ISERROR(SEARCH("Em andamento",K48)))</formula>
    </cfRule>
    <cfRule type="containsText" dxfId="34" priority="35" operator="containsText" text="Em atraso">
      <formula>NOT(ISERROR(SEARCH("Em atraso",K48)))</formula>
    </cfRule>
    <cfRule type="containsText" dxfId="33" priority="36" operator="containsText" text="Concluído">
      <formula>NOT(ISERROR(SEARCH("Concluído",K48)))</formula>
    </cfRule>
  </conditionalFormatting>
  <conditionalFormatting sqref="K48">
    <cfRule type="containsText" dxfId="32" priority="33" operator="containsText" text="A iniciar">
      <formula>NOT(ISERROR(SEARCH("A iniciar",K48)))</formula>
    </cfRule>
  </conditionalFormatting>
  <conditionalFormatting sqref="K49">
    <cfRule type="containsText" dxfId="31" priority="30" operator="containsText" text="Em andamento">
      <formula>NOT(ISERROR(SEARCH("Em andamento",K49)))</formula>
    </cfRule>
    <cfRule type="containsText" dxfId="30" priority="31" operator="containsText" text="Em atraso">
      <formula>NOT(ISERROR(SEARCH("Em atraso",K49)))</formula>
    </cfRule>
    <cfRule type="containsText" dxfId="29" priority="32" operator="containsText" text="Concluído">
      <formula>NOT(ISERROR(SEARCH("Concluído",K49)))</formula>
    </cfRule>
  </conditionalFormatting>
  <conditionalFormatting sqref="K49">
    <cfRule type="containsText" dxfId="28" priority="29" operator="containsText" text="A iniciar">
      <formula>NOT(ISERROR(SEARCH("A iniciar",K49)))</formula>
    </cfRule>
  </conditionalFormatting>
  <conditionalFormatting sqref="K50">
    <cfRule type="containsText" dxfId="27" priority="26" operator="containsText" text="Em andamento">
      <formula>NOT(ISERROR(SEARCH("Em andamento",K50)))</formula>
    </cfRule>
    <cfRule type="containsText" dxfId="26" priority="27" operator="containsText" text="Em atraso">
      <formula>NOT(ISERROR(SEARCH("Em atraso",K50)))</formula>
    </cfRule>
    <cfRule type="containsText" dxfId="25" priority="28" operator="containsText" text="Concluído">
      <formula>NOT(ISERROR(SEARCH("Concluído",K50)))</formula>
    </cfRule>
  </conditionalFormatting>
  <conditionalFormatting sqref="K50">
    <cfRule type="containsText" dxfId="24" priority="25" operator="containsText" text="A iniciar">
      <formula>NOT(ISERROR(SEARCH("A iniciar",K50)))</formula>
    </cfRule>
  </conditionalFormatting>
  <conditionalFormatting sqref="K51">
    <cfRule type="containsText" dxfId="23" priority="22" operator="containsText" text="Em andamento">
      <formula>NOT(ISERROR(SEARCH("Em andamento",K51)))</formula>
    </cfRule>
    <cfRule type="containsText" dxfId="22" priority="23" operator="containsText" text="Em atraso">
      <formula>NOT(ISERROR(SEARCH("Em atraso",K51)))</formula>
    </cfRule>
    <cfRule type="containsText" dxfId="21" priority="24" operator="containsText" text="Concluído">
      <formula>NOT(ISERROR(SEARCH("Concluído",K51)))</formula>
    </cfRule>
  </conditionalFormatting>
  <conditionalFormatting sqref="K51">
    <cfRule type="containsText" dxfId="20" priority="21" operator="containsText" text="A iniciar">
      <formula>NOT(ISERROR(SEARCH("A iniciar",K51)))</formula>
    </cfRule>
  </conditionalFormatting>
  <conditionalFormatting sqref="K52">
    <cfRule type="containsText" dxfId="19" priority="18" operator="containsText" text="Em andamento">
      <formula>NOT(ISERROR(SEARCH("Em andamento",K52)))</formula>
    </cfRule>
    <cfRule type="containsText" dxfId="18" priority="19" operator="containsText" text="Em atraso">
      <formula>NOT(ISERROR(SEARCH("Em atraso",K52)))</formula>
    </cfRule>
    <cfRule type="containsText" dxfId="17" priority="20" operator="containsText" text="Concluído">
      <formula>NOT(ISERROR(SEARCH("Concluído",K52)))</formula>
    </cfRule>
  </conditionalFormatting>
  <conditionalFormatting sqref="K52">
    <cfRule type="containsText" dxfId="16" priority="17" operator="containsText" text="A iniciar">
      <formula>NOT(ISERROR(SEARCH("A iniciar",K52)))</formula>
    </cfRule>
  </conditionalFormatting>
  <conditionalFormatting sqref="K53">
    <cfRule type="containsText" dxfId="15" priority="14" operator="containsText" text="Em andamento">
      <formula>NOT(ISERROR(SEARCH("Em andamento",K53)))</formula>
    </cfRule>
    <cfRule type="containsText" dxfId="14" priority="15" operator="containsText" text="Em atraso">
      <formula>NOT(ISERROR(SEARCH("Em atraso",K53)))</formula>
    </cfRule>
    <cfRule type="containsText" dxfId="13" priority="16" operator="containsText" text="Concluído">
      <formula>NOT(ISERROR(SEARCH("Concluído",K53)))</formula>
    </cfRule>
  </conditionalFormatting>
  <conditionalFormatting sqref="K53">
    <cfRule type="containsText" dxfId="12" priority="13" operator="containsText" text="A iniciar">
      <formula>NOT(ISERROR(SEARCH("A iniciar",K53)))</formula>
    </cfRule>
  </conditionalFormatting>
  <conditionalFormatting sqref="K54">
    <cfRule type="containsText" dxfId="11" priority="10" operator="containsText" text="Em andamento">
      <formula>NOT(ISERROR(SEARCH("Em andamento",K54)))</formula>
    </cfRule>
    <cfRule type="containsText" dxfId="10" priority="11" operator="containsText" text="Em atraso">
      <formula>NOT(ISERROR(SEARCH("Em atraso",K54)))</formula>
    </cfRule>
    <cfRule type="containsText" dxfId="9" priority="12" operator="containsText" text="Concluído">
      <formula>NOT(ISERROR(SEARCH("Concluído",K54)))</formula>
    </cfRule>
  </conditionalFormatting>
  <conditionalFormatting sqref="K54">
    <cfRule type="containsText" dxfId="8" priority="9" operator="containsText" text="A iniciar">
      <formula>NOT(ISERROR(SEARCH("A iniciar",K54)))</formula>
    </cfRule>
  </conditionalFormatting>
  <conditionalFormatting sqref="K55">
    <cfRule type="containsText" dxfId="7" priority="6" operator="containsText" text="Em andamento">
      <formula>NOT(ISERROR(SEARCH("Em andamento",K55)))</formula>
    </cfRule>
    <cfRule type="containsText" dxfId="6" priority="7" operator="containsText" text="Em atraso">
      <formula>NOT(ISERROR(SEARCH("Em atraso",K55)))</formula>
    </cfRule>
    <cfRule type="containsText" dxfId="5" priority="8" operator="containsText" text="Concluído">
      <formula>NOT(ISERROR(SEARCH("Concluído",K55)))</formula>
    </cfRule>
  </conditionalFormatting>
  <conditionalFormatting sqref="K55">
    <cfRule type="containsText" dxfId="4" priority="5" operator="containsText" text="A iniciar">
      <formula>NOT(ISERROR(SEARCH("A iniciar",K55)))</formula>
    </cfRule>
  </conditionalFormatting>
  <conditionalFormatting sqref="K56">
    <cfRule type="containsText" dxfId="3" priority="2" operator="containsText" text="Em andamento">
      <formula>NOT(ISERROR(SEARCH("Em andamento",K56)))</formula>
    </cfRule>
    <cfRule type="containsText" dxfId="2" priority="3" operator="containsText" text="Em atraso">
      <formula>NOT(ISERROR(SEARCH("Em atraso",K56)))</formula>
    </cfRule>
    <cfRule type="containsText" dxfId="1" priority="4" operator="containsText" text="Concluído">
      <formula>NOT(ISERROR(SEARCH("Concluído",K56)))</formula>
    </cfRule>
  </conditionalFormatting>
  <conditionalFormatting sqref="K56">
    <cfRule type="containsText" dxfId="0" priority="1" operator="containsText" text="A iniciar">
      <formula>NOT(ISERROR(SEARCH("A iniciar",K56)))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F7" sqref="F7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27</v>
      </c>
      <c r="B1" s="54" t="s">
        <v>25</v>
      </c>
      <c r="C1" s="56" t="s">
        <v>28</v>
      </c>
      <c r="D1" s="57" t="s">
        <v>94</v>
      </c>
      <c r="E1" s="57"/>
      <c r="F1" s="57"/>
      <c r="G1" s="58"/>
    </row>
    <row r="2" spans="1:10" x14ac:dyDescent="0.25">
      <c r="A2" s="89" t="s">
        <v>73</v>
      </c>
      <c r="B2" s="90"/>
      <c r="C2" s="90"/>
      <c r="D2" s="90"/>
      <c r="E2" s="90"/>
      <c r="F2" s="90"/>
      <c r="G2" s="90"/>
      <c r="H2" s="5"/>
      <c r="I2" s="5"/>
      <c r="J2" s="5"/>
    </row>
    <row r="3" spans="1:10" ht="35.25" customHeight="1" x14ac:dyDescent="0.25">
      <c r="A3" s="90"/>
      <c r="B3" s="90"/>
      <c r="C3" s="90"/>
      <c r="D3" s="90"/>
      <c r="E3" s="90"/>
      <c r="F3" s="90"/>
      <c r="G3" s="90"/>
    </row>
    <row r="4" spans="1:10" ht="20.25" customHeight="1" x14ac:dyDescent="0.75">
      <c r="A4" s="90"/>
      <c r="B4" s="90"/>
      <c r="C4" s="90"/>
      <c r="D4" s="90"/>
      <c r="E4" s="90"/>
      <c r="F4" s="90"/>
      <c r="G4" s="90"/>
      <c r="H4" s="8"/>
      <c r="I4" s="8"/>
      <c r="J4" s="8"/>
    </row>
    <row r="5" spans="1:10" ht="50.25" customHeight="1" x14ac:dyDescent="0.25">
      <c r="A5" s="90"/>
      <c r="B5" s="90"/>
      <c r="C5" s="90"/>
      <c r="D5" s="90"/>
      <c r="E5" s="90"/>
      <c r="F5" s="90"/>
      <c r="G5" s="90"/>
    </row>
    <row r="6" spans="1:10" x14ac:dyDescent="0.25">
      <c r="A6" s="63" t="s">
        <v>67</v>
      </c>
      <c r="B6" s="63" t="s">
        <v>68</v>
      </c>
      <c r="C6" s="64" t="s">
        <v>69</v>
      </c>
      <c r="D6" s="64" t="s">
        <v>70</v>
      </c>
      <c r="E6" s="64" t="s">
        <v>71</v>
      </c>
      <c r="F6" s="64" t="s">
        <v>95</v>
      </c>
      <c r="G6" s="64" t="s">
        <v>72</v>
      </c>
    </row>
    <row r="7" spans="1:10" ht="105" x14ac:dyDescent="0.25">
      <c r="A7" s="66" t="s">
        <v>74</v>
      </c>
      <c r="B7" s="67" t="s">
        <v>81</v>
      </c>
      <c r="C7" s="68" t="s">
        <v>84</v>
      </c>
      <c r="D7" s="69">
        <v>42503</v>
      </c>
      <c r="E7" s="69">
        <v>42504</v>
      </c>
      <c r="F7" s="70">
        <v>42506</v>
      </c>
      <c r="G7" s="68" t="s">
        <v>96</v>
      </c>
    </row>
    <row r="8" spans="1:10" ht="60" x14ac:dyDescent="0.25">
      <c r="A8" s="66" t="s">
        <v>75</v>
      </c>
      <c r="B8" s="67" t="s">
        <v>82</v>
      </c>
      <c r="C8" s="68" t="s">
        <v>83</v>
      </c>
      <c r="D8" s="69">
        <v>42503</v>
      </c>
      <c r="E8" s="69">
        <v>42504</v>
      </c>
      <c r="F8" s="70">
        <v>42505</v>
      </c>
      <c r="G8" s="68" t="s">
        <v>96</v>
      </c>
    </row>
    <row r="9" spans="1:10" ht="60" x14ac:dyDescent="0.25">
      <c r="A9" s="66" t="s">
        <v>76</v>
      </c>
      <c r="B9" s="67" t="s">
        <v>86</v>
      </c>
      <c r="C9" s="68" t="s">
        <v>85</v>
      </c>
      <c r="D9" s="69">
        <v>42505</v>
      </c>
      <c r="E9" s="69">
        <v>42506</v>
      </c>
      <c r="F9" s="70">
        <v>42510</v>
      </c>
      <c r="G9" s="68" t="s">
        <v>96</v>
      </c>
    </row>
    <row r="10" spans="1:10" ht="60" x14ac:dyDescent="0.25">
      <c r="A10" s="66" t="s">
        <v>77</v>
      </c>
      <c r="B10" s="67" t="s">
        <v>88</v>
      </c>
      <c r="C10" s="68" t="s">
        <v>87</v>
      </c>
      <c r="D10" s="69">
        <v>42505</v>
      </c>
      <c r="E10" s="69">
        <v>42506</v>
      </c>
      <c r="F10" s="70">
        <v>42510</v>
      </c>
      <c r="G10" s="68" t="s">
        <v>96</v>
      </c>
    </row>
    <row r="11" spans="1:10" ht="75" x14ac:dyDescent="0.25">
      <c r="A11" s="66" t="s">
        <v>78</v>
      </c>
      <c r="B11" s="67" t="s">
        <v>92</v>
      </c>
      <c r="C11" s="68" t="s">
        <v>89</v>
      </c>
      <c r="D11" s="69">
        <v>42507</v>
      </c>
      <c r="E11" s="69">
        <v>42508</v>
      </c>
      <c r="F11" s="70">
        <v>42510</v>
      </c>
      <c r="G11" s="68" t="s">
        <v>96</v>
      </c>
    </row>
    <row r="12" spans="1:10" x14ac:dyDescent="0.25">
      <c r="A12" s="66" t="s">
        <v>79</v>
      </c>
      <c r="B12" s="67" t="s">
        <v>93</v>
      </c>
      <c r="C12" s="68" t="s">
        <v>25</v>
      </c>
      <c r="D12" s="69">
        <v>42509</v>
      </c>
      <c r="E12" s="69">
        <v>42509</v>
      </c>
      <c r="F12" s="70">
        <v>42510</v>
      </c>
      <c r="G12" s="68" t="s">
        <v>96</v>
      </c>
    </row>
    <row r="13" spans="1:10" x14ac:dyDescent="0.25">
      <c r="A13" s="66" t="s">
        <v>79</v>
      </c>
      <c r="B13" s="67" t="s">
        <v>90</v>
      </c>
      <c r="C13" s="68" t="s">
        <v>24</v>
      </c>
      <c r="D13" s="69">
        <v>42509</v>
      </c>
      <c r="E13" s="69">
        <v>42509</v>
      </c>
      <c r="F13" s="70">
        <v>42510</v>
      </c>
      <c r="G13" s="68" t="s">
        <v>96</v>
      </c>
    </row>
    <row r="14" spans="1:10" x14ac:dyDescent="0.25">
      <c r="A14" s="66" t="s">
        <v>80</v>
      </c>
      <c r="B14" s="67" t="s">
        <v>91</v>
      </c>
      <c r="C14" s="68" t="s">
        <v>24</v>
      </c>
      <c r="D14" s="69">
        <v>42509</v>
      </c>
      <c r="E14" s="69">
        <v>42509</v>
      </c>
      <c r="F14" s="70">
        <v>42510</v>
      </c>
      <c r="G14" s="68" t="s">
        <v>96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G5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27</v>
      </c>
      <c r="B1" s="54" t="s">
        <v>83</v>
      </c>
      <c r="C1" s="56" t="s">
        <v>28</v>
      </c>
      <c r="D1" s="57" t="s">
        <v>94</v>
      </c>
      <c r="E1" s="57"/>
      <c r="F1" s="57"/>
      <c r="G1" s="58"/>
    </row>
    <row r="2" spans="1:10" x14ac:dyDescent="0.25">
      <c r="A2" s="89" t="s">
        <v>97</v>
      </c>
      <c r="B2" s="90"/>
      <c r="C2" s="90"/>
      <c r="D2" s="90"/>
      <c r="E2" s="90"/>
      <c r="F2" s="90"/>
      <c r="G2" s="90"/>
      <c r="H2" s="5"/>
      <c r="I2" s="5"/>
      <c r="J2" s="5"/>
    </row>
    <row r="3" spans="1:10" ht="35.25" customHeight="1" x14ac:dyDescent="0.25">
      <c r="A3" s="90"/>
      <c r="B3" s="90"/>
      <c r="C3" s="90"/>
      <c r="D3" s="90"/>
      <c r="E3" s="90"/>
      <c r="F3" s="90"/>
      <c r="G3" s="90"/>
    </row>
    <row r="4" spans="1:10" ht="20.25" customHeight="1" x14ac:dyDescent="0.75">
      <c r="A4" s="90"/>
      <c r="B4" s="90"/>
      <c r="C4" s="90"/>
      <c r="D4" s="90"/>
      <c r="E4" s="90"/>
      <c r="F4" s="90"/>
      <c r="G4" s="90"/>
      <c r="H4" s="8"/>
      <c r="I4" s="8"/>
      <c r="J4" s="8"/>
    </row>
    <row r="5" spans="1:10" ht="50.25" customHeight="1" x14ac:dyDescent="0.25">
      <c r="A5" s="90"/>
      <c r="B5" s="90"/>
      <c r="C5" s="90"/>
      <c r="D5" s="90"/>
      <c r="E5" s="90"/>
      <c r="F5" s="90"/>
      <c r="G5" s="90"/>
    </row>
    <row r="6" spans="1:10" x14ac:dyDescent="0.25">
      <c r="A6" s="63"/>
      <c r="B6" s="63"/>
      <c r="C6" s="64"/>
      <c r="D6" s="64"/>
      <c r="E6" s="64"/>
      <c r="F6" s="64"/>
      <c r="G6" s="64"/>
    </row>
    <row r="7" spans="1:10" ht="22.5" customHeight="1" x14ac:dyDescent="0.25">
      <c r="A7" s="65" t="s">
        <v>74</v>
      </c>
      <c r="B7" s="60" t="s">
        <v>111</v>
      </c>
      <c r="C7" s="62" t="s">
        <v>83</v>
      </c>
      <c r="D7" s="61">
        <v>42513</v>
      </c>
      <c r="E7" s="61">
        <v>42518</v>
      </c>
      <c r="F7" s="72">
        <v>42518</v>
      </c>
      <c r="G7" s="62" t="s">
        <v>112</v>
      </c>
    </row>
    <row r="8" spans="1:10" ht="30" x14ac:dyDescent="0.25">
      <c r="A8" s="65" t="s">
        <v>75</v>
      </c>
      <c r="B8" s="60" t="s">
        <v>113</v>
      </c>
      <c r="C8" s="71" t="s">
        <v>107</v>
      </c>
      <c r="D8" s="61">
        <v>42517</v>
      </c>
      <c r="E8" s="61">
        <v>42517</v>
      </c>
      <c r="F8" s="72">
        <v>42517</v>
      </c>
      <c r="G8" s="62" t="s">
        <v>112</v>
      </c>
    </row>
    <row r="9" spans="1:10" ht="75" x14ac:dyDescent="0.25">
      <c r="A9" s="65" t="s">
        <v>76</v>
      </c>
      <c r="B9" s="60" t="s">
        <v>99</v>
      </c>
      <c r="C9" s="62" t="s">
        <v>84</v>
      </c>
      <c r="D9" s="61">
        <v>42519</v>
      </c>
      <c r="E9" s="61">
        <v>42519</v>
      </c>
      <c r="F9" s="72">
        <v>42519</v>
      </c>
      <c r="G9" s="62" t="s">
        <v>112</v>
      </c>
    </row>
    <row r="10" spans="1:10" ht="60" x14ac:dyDescent="0.25">
      <c r="A10" s="65" t="s">
        <v>77</v>
      </c>
      <c r="B10" s="60" t="s">
        <v>100</v>
      </c>
      <c r="C10" s="62" t="s">
        <v>84</v>
      </c>
      <c r="D10" s="61">
        <v>42520</v>
      </c>
      <c r="E10" s="61">
        <v>42522</v>
      </c>
      <c r="F10" s="72">
        <v>42522</v>
      </c>
      <c r="G10" s="62" t="s">
        <v>112</v>
      </c>
    </row>
    <row r="11" spans="1:10" ht="60" x14ac:dyDescent="0.25">
      <c r="A11" s="65" t="s">
        <v>78</v>
      </c>
      <c r="B11" s="60" t="s">
        <v>98</v>
      </c>
      <c r="C11" s="62" t="s">
        <v>87</v>
      </c>
      <c r="D11" s="61">
        <v>42520</v>
      </c>
      <c r="E11" s="61">
        <v>42523</v>
      </c>
      <c r="F11" s="72">
        <v>42523</v>
      </c>
      <c r="G11" s="62" t="s">
        <v>112</v>
      </c>
    </row>
    <row r="12" spans="1:10" ht="45" x14ac:dyDescent="0.25">
      <c r="A12" s="65" t="s">
        <v>79</v>
      </c>
      <c r="B12" s="60" t="s">
        <v>103</v>
      </c>
      <c r="C12" s="62" t="s">
        <v>85</v>
      </c>
      <c r="D12" s="61">
        <v>42520</v>
      </c>
      <c r="E12" s="61">
        <v>42521</v>
      </c>
      <c r="F12" s="72">
        <v>42521</v>
      </c>
      <c r="G12" s="62" t="s">
        <v>112</v>
      </c>
    </row>
    <row r="13" spans="1:10" ht="45" x14ac:dyDescent="0.25">
      <c r="A13" s="65" t="s">
        <v>80</v>
      </c>
      <c r="B13" s="60" t="s">
        <v>101</v>
      </c>
      <c r="C13" s="62" t="s">
        <v>85</v>
      </c>
      <c r="D13" s="61">
        <v>42522</v>
      </c>
      <c r="E13" s="61">
        <v>42523</v>
      </c>
      <c r="F13" s="72">
        <v>42523</v>
      </c>
      <c r="G13" s="62" t="s">
        <v>112</v>
      </c>
    </row>
    <row r="14" spans="1:10" ht="45" x14ac:dyDescent="0.25">
      <c r="A14" s="65" t="s">
        <v>104</v>
      </c>
      <c r="B14" s="60" t="s">
        <v>102</v>
      </c>
      <c r="C14" s="62" t="s">
        <v>84</v>
      </c>
      <c r="D14" s="61">
        <v>42523</v>
      </c>
      <c r="E14" s="61">
        <v>42524</v>
      </c>
      <c r="F14" s="72">
        <v>42524</v>
      </c>
      <c r="G14" s="62" t="s">
        <v>112</v>
      </c>
    </row>
    <row r="15" spans="1:10" ht="90" x14ac:dyDescent="0.25">
      <c r="A15" s="65" t="s">
        <v>105</v>
      </c>
      <c r="B15" s="60" t="s">
        <v>106</v>
      </c>
      <c r="C15" s="62" t="s">
        <v>25</v>
      </c>
      <c r="D15" s="61">
        <v>42519</v>
      </c>
      <c r="E15" s="61">
        <v>42524</v>
      </c>
      <c r="F15" s="72">
        <v>42524</v>
      </c>
      <c r="G15" s="62" t="s">
        <v>112</v>
      </c>
    </row>
    <row r="16" spans="1:10" x14ac:dyDescent="0.25">
      <c r="A16" s="65" t="s">
        <v>109</v>
      </c>
      <c r="B16" s="60" t="s">
        <v>93</v>
      </c>
      <c r="C16" s="62" t="s">
        <v>83</v>
      </c>
      <c r="D16" s="61">
        <v>42524</v>
      </c>
      <c r="E16" s="61">
        <v>42524</v>
      </c>
      <c r="F16" s="73">
        <v>42525</v>
      </c>
      <c r="G16" s="62" t="s">
        <v>112</v>
      </c>
    </row>
    <row r="17" spans="1:10" ht="27" customHeight="1" x14ac:dyDescent="0.25">
      <c r="A17" s="65" t="s">
        <v>114</v>
      </c>
      <c r="B17" s="60" t="s">
        <v>108</v>
      </c>
      <c r="C17" s="71" t="s">
        <v>107</v>
      </c>
      <c r="D17" s="61">
        <v>42524</v>
      </c>
      <c r="E17" s="61">
        <v>42524</v>
      </c>
      <c r="F17" s="73">
        <v>42526</v>
      </c>
      <c r="G17" s="62" t="s">
        <v>112</v>
      </c>
    </row>
    <row r="18" spans="1:10" ht="33.75" customHeight="1" x14ac:dyDescent="0.25">
      <c r="A18" s="65" t="s">
        <v>115</v>
      </c>
      <c r="B18" s="60" t="s">
        <v>110</v>
      </c>
      <c r="C18" s="71" t="s">
        <v>116</v>
      </c>
      <c r="D18" s="61">
        <v>42524</v>
      </c>
      <c r="E18" s="61">
        <v>42524</v>
      </c>
      <c r="F18" s="73">
        <v>42527</v>
      </c>
      <c r="G18" s="62" t="s">
        <v>112</v>
      </c>
    </row>
    <row r="19" spans="1:10" x14ac:dyDescent="0.25">
      <c r="B19" s="55"/>
    </row>
    <row r="20" spans="1:10" s="59" customFormat="1" x14ac:dyDescent="0.25">
      <c r="A20"/>
      <c r="B20" s="55"/>
      <c r="H20"/>
      <c r="I20"/>
      <c r="J20"/>
    </row>
    <row r="21" spans="1:10" s="59" customFormat="1" x14ac:dyDescent="0.25">
      <c r="A21"/>
      <c r="B21" s="55"/>
      <c r="H21"/>
      <c r="I21"/>
      <c r="J21"/>
    </row>
    <row r="22" spans="1:10" s="59" customFormat="1" x14ac:dyDescent="0.25">
      <c r="A22"/>
      <c r="B22" s="55"/>
      <c r="H22"/>
      <c r="I22"/>
      <c r="J22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0" sqref="D10"/>
    </sheetView>
  </sheetViews>
  <sheetFormatPr defaultRowHeight="15" x14ac:dyDescent="0.25"/>
  <sheetData>
    <row r="1" spans="1:9" ht="15" customHeight="1" thickTop="1" thickBot="1" x14ac:dyDescent="0.3">
      <c r="A1" s="91" t="s">
        <v>117</v>
      </c>
      <c r="B1" s="91"/>
      <c r="C1" s="91"/>
      <c r="D1" s="91"/>
      <c r="E1" s="91"/>
      <c r="F1" s="91"/>
      <c r="G1" s="91"/>
      <c r="H1" s="91"/>
      <c r="I1" s="91"/>
    </row>
    <row r="2" spans="1:9" ht="16.5" thickTop="1" thickBot="1" x14ac:dyDescent="0.3">
      <c r="A2" s="91"/>
      <c r="B2" s="91"/>
      <c r="C2" s="91"/>
      <c r="D2" s="91"/>
      <c r="E2" s="91"/>
      <c r="F2" s="91"/>
      <c r="G2" s="91"/>
      <c r="H2" s="91"/>
      <c r="I2" s="91"/>
    </row>
    <row r="3" spans="1:9" ht="16.5" thickTop="1" thickBot="1" x14ac:dyDescent="0.3">
      <c r="A3" s="91"/>
      <c r="B3" s="91"/>
      <c r="C3" s="91"/>
      <c r="D3" s="91"/>
      <c r="E3" s="91"/>
      <c r="F3" s="91"/>
      <c r="G3" s="91"/>
      <c r="H3" s="91"/>
      <c r="I3" s="91"/>
    </row>
    <row r="4" spans="1:9" ht="16.5" thickTop="1" thickBot="1" x14ac:dyDescent="0.3">
      <c r="A4" s="91"/>
      <c r="B4" s="91"/>
      <c r="C4" s="91"/>
      <c r="D4" s="91"/>
      <c r="E4" s="91"/>
      <c r="F4" s="91"/>
      <c r="G4" s="91"/>
      <c r="H4" s="91"/>
      <c r="I4" s="91"/>
    </row>
    <row r="5" spans="1:9" ht="16.5" thickTop="1" thickBot="1" x14ac:dyDescent="0.3">
      <c r="A5" s="92" t="str">
        <f>HYPERLINK("https://trello.com/b/Bc4qaimg", "Quadro de Task")</f>
        <v>Quadro de Task</v>
      </c>
      <c r="B5" s="92"/>
      <c r="C5" s="92"/>
      <c r="D5" s="92"/>
      <c r="E5" s="92"/>
      <c r="F5" s="92"/>
      <c r="G5" s="92"/>
      <c r="H5" s="92"/>
      <c r="I5" s="92"/>
    </row>
    <row r="6" spans="1:9" ht="16.5" thickTop="1" thickBot="1" x14ac:dyDescent="0.3">
      <c r="A6" s="92"/>
      <c r="B6" s="92"/>
      <c r="C6" s="92"/>
      <c r="D6" s="92"/>
      <c r="E6" s="92"/>
      <c r="F6" s="92"/>
      <c r="G6" s="92"/>
      <c r="H6" s="92"/>
      <c r="I6" s="92"/>
    </row>
    <row r="7" spans="1:9" ht="16.5" thickTop="1" thickBot="1" x14ac:dyDescent="0.3">
      <c r="A7" s="92"/>
      <c r="B7" s="92"/>
      <c r="C7" s="92"/>
      <c r="D7" s="92"/>
      <c r="E7" s="92"/>
      <c r="F7" s="92"/>
      <c r="G7" s="92"/>
      <c r="H7" s="92"/>
      <c r="I7" s="92"/>
    </row>
    <row r="8" spans="1:9" ht="16.5" thickTop="1" thickBot="1" x14ac:dyDescent="0.3">
      <c r="A8" s="92"/>
      <c r="B8" s="92"/>
      <c r="C8" s="92"/>
      <c r="D8" s="92"/>
      <c r="E8" s="92"/>
      <c r="F8" s="92"/>
      <c r="G8" s="92"/>
      <c r="H8" s="92"/>
      <c r="I8" s="92"/>
    </row>
    <row r="9" spans="1:9" ht="15.75" thickTop="1" x14ac:dyDescent="0.25">
      <c r="A9" s="59"/>
      <c r="B9" s="59"/>
      <c r="C9" s="59"/>
      <c r="D9" s="59"/>
      <c r="E9" s="59"/>
      <c r="F9" s="59"/>
      <c r="G9" s="59"/>
    </row>
    <row r="10" spans="1:9" x14ac:dyDescent="0.25">
      <c r="A10" s="59"/>
      <c r="B10" s="59"/>
      <c r="C10" s="59"/>
      <c r="D10" s="59"/>
      <c r="E10" s="59"/>
      <c r="F10" s="59"/>
      <c r="G10" s="59"/>
    </row>
    <row r="11" spans="1:9" x14ac:dyDescent="0.25">
      <c r="A11" s="59"/>
      <c r="B11" s="59"/>
      <c r="C11" s="59"/>
      <c r="D11" s="59"/>
      <c r="E11" s="59"/>
      <c r="F11" s="59"/>
      <c r="G11" s="59"/>
    </row>
  </sheetData>
  <mergeCells count="2">
    <mergeCell ref="A1:I4"/>
    <mergeCell ref="A5:I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Cronograma + Diagrama de Gantt</vt:lpstr>
      <vt:lpstr>Sprint 1</vt:lpstr>
      <vt:lpstr>Sprint 2</vt:lpstr>
      <vt:lpstr>Sprint 3+</vt:lpstr>
      <vt:lpstr>periodo_selecionado</vt:lpstr>
      <vt:lpstr>SOMA</vt:lpstr>
    </vt:vector>
  </TitlesOfParts>
  <LinksUpToDate>false</LinksUpToDate>
  <SharedDoc>false</SharedDoc>
  <HyperlinkBase>https://www.linkedin.com/pub/hugo-maldonado/3a/a9b/b40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2016-07-12T22:57:05Z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