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codeName="EstaPasta_de_trabalho" hidePivotFieldList="1" autoCompressPictures="0"/>
  <bookViews>
    <workbookView xWindow="0" yWindow="0" windowWidth="20490" windowHeight="7905" activeTab="3"/>
  </bookViews>
  <sheets>
    <sheet name="Cronograma + Diagrama de Gantt" sheetId="1" r:id="rId1"/>
    <sheet name="Sprint 1" sheetId="2" r:id="rId2"/>
    <sheet name="Sprint 2" sheetId="4" r:id="rId3"/>
    <sheet name="Planilha1" sheetId="5" r:id="rId4"/>
  </sheets>
  <externalReferences>
    <externalReference r:id="rId5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5" l="1"/>
  <c r="J21" i="1"/>
  <c r="I19" i="1"/>
  <c r="I9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F7" i="1"/>
  <c r="I10" i="1"/>
  <c r="I11" i="1"/>
  <c r="I12" i="1"/>
  <c r="I13" i="1"/>
  <c r="I14" i="1"/>
  <c r="J8" i="1"/>
  <c r="J9" i="1"/>
  <c r="K21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B54" i="1"/>
  <c r="B57" i="1"/>
  <c r="I7" i="1"/>
  <c r="C54" i="1"/>
  <c r="N6" i="1"/>
  <c r="J7" i="1"/>
  <c r="H7" i="1"/>
  <c r="E7" i="1"/>
  <c r="G7" i="1"/>
  <c r="D7" i="1"/>
  <c r="K8" i="1"/>
  <c r="K9" i="1"/>
  <c r="K10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</calcChain>
</file>

<file path=xl/sharedStrings.xml><?xml version="1.0" encoding="utf-8"?>
<sst xmlns="http://schemas.openxmlformats.org/spreadsheetml/2006/main" count="217" uniqueCount="120">
  <si>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</si>
  <si>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</si>
  <si>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</si>
  <si>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</si>
  <si>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</si>
  <si>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</si>
  <si>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</si>
  <si>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</si>
  <si>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</si>
  <si>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</si>
  <si>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</si>
  <si>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</si>
  <si>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</si>
  <si>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</si>
  <si>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</si>
  <si>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</si>
  <si>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</si>
  <si>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</si>
  <si>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</si>
  <si>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</si>
  <si>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Projeto My Study Life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</si>
  <si>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</si>
  <si>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</si>
  <si>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</si>
  <si>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</si>
  <si>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</si>
  <si>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</si>
  <si>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</si>
  <si>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</si>
  <si>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</si>
  <si>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</si>
  <si>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</si>
  <si>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</si>
  <si>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</si>
  <si>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</si>
  <si>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</si>
  <si>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</si>
  <si>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</si>
  <si>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</si>
  <si>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</si>
  <si>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</si>
  <si>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</si>
  <si>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</si>
  <si>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</si>
  <si>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</si>
  <si>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</si>
  <si>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</si>
  <si>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</si>
  <si>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</si>
  <si>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</si>
  <si>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</si>
  <si>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</si>
  <si>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</si>
  <si>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</si>
  <si>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</si>
  <si>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</si>
  <si>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</si>
  <si>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</si>
  <si>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</si>
  <si>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</si>
  <si>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</si>
  <si>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</si>
  <si>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</si>
  <si>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História de usuário HU33</t>
  </si>
  <si>
    <t>História de usuário HU34</t>
  </si>
  <si>
    <t>História de usuário HU35</t>
  </si>
  <si>
    <t>História de usuário HU36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</si>
  <si>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</si>
  <si>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</si>
  <si>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</si>
  <si>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</si>
  <si>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</si>
  <si>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</si>
  <si>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</si>
  <si>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</si>
  <si>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</si>
  <si>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</si>
  <si>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</si>
  <si>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</si>
  <si>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</si>
  <si>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</si>
  <si>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</si>
  <si>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</si>
  <si>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</si>
  <si>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</si>
  <si>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</si>
  <si>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</si>
  <si>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</si>
  <si>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</si>
  <si>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</si>
  <si>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</si>
  <si>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</si>
  <si>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</si>
  <si>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</si>
  <si>
    <t>Testes de aceitação</t>
  </si>
  <si>
    <t>1.1</t>
  </si>
  <si>
    <t>Data Entrega</t>
  </si>
  <si>
    <t>Concluído</t>
  </si>
  <si>
    <t>Concluída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</si>
  <si>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2</t>
    </r>
  </si>
  <si>
    <t>Criar endpoints/views na aplicação para um usuário recuperar a senha, um e-mail deve ser enviado para o usuário que terá que redefinir sua senha. Endpoints devem ser documentados no documento de endpoints. Decisões relativas a aspectos internos dessa tarefa podem ser decididos pelo implementador.</t>
  </si>
  <si>
    <t>Modelar e criar conceitos do banco de dados de ano letivo, semestre, disciplina, atividades e provas, considerando suas respectivas ligações no banco de dados. Os scripts usados para criar o banco devem ser inseridos por meio de documento no diretório de documentos do código. Decisões relativas a aspectos internos dessa tarefa podem ser decididos pelo implementador.</t>
  </si>
  <si>
    <t>Criar endpoints na aplicação para um usuário alterar a senha, email e seu nome de usuário, não são permitidos usuários iguais. Endpoints devem ser documentados no documento de endpoints. Decisões relativas a aspectos internos dessa tarefa podem ser decididos pelo implementador.</t>
  </si>
  <si>
    <t>Criar endpoints/view na aplicação para criar e associar um horário a uma disciplina. Endpoints devem ser documentados no documento de endpoints. Decisões relativas a aspectos internos dessa tarefa podem ser decididos pelo implementador.</t>
  </si>
  <si>
    <t>Criar endpoints/view na aplicação para cadastrar data de provas e trabalhos de uma disciplina. Endpoints devem ser documentados no documento de endpoints. Decisões relativas a aspectos internos dessa tarefa podem ser decididos pelo implementador.</t>
  </si>
  <si>
    <t>Criar endpoints/view na aplicação para criar um ano letivo e um novo semestre letivo. Endpoints devem ser documentados no documento de endpoints. Decisões relativas a aspectos internos dessa tarefa podem ser decididos pelo implementador.</t>
  </si>
  <si>
    <t>TASK-08</t>
  </si>
  <si>
    <t>TASK-09</t>
  </si>
  <si>
    <t>Criar página (view laravel) para alterar as informaçes de usuarios tais como nome de usuario, email e senha. Criar uma página que sera acessada atraves do menu de usuario. Nessa página deve haver uma confirmaçao onde sera solicitada a senha atual do usuario para que sejam efetuadas as alteraçoes no cadastro. No formulário, a ação do form html deve ser um POST nos respectivos endpoints já criados em outras tarefas. Decisões relativas a aspectos internos dessa tarefa podem ser decididos pelo implementador.</t>
  </si>
  <si>
    <t>Scrum Team e Product Owner</t>
  </si>
  <si>
    <t>Reunião Sprint Review</t>
  </si>
  <si>
    <t>TASK-10</t>
  </si>
  <si>
    <t>Reunião Sprint Retrospective</t>
  </si>
  <si>
    <t>Elaboração do Plano de Projeto, atendendo os critérios do SCRUM e do MPS.BR Nível G.</t>
  </si>
  <si>
    <t>Finalizada</t>
  </si>
  <si>
    <t>Reunião Sprint Planning</t>
  </si>
  <si>
    <t>TASK-11</t>
  </si>
  <si>
    <t>TASK-12</t>
  </si>
  <si>
    <t>Scrum Team</t>
  </si>
  <si>
    <t>As definições e monitoramento de tarefas, a partir dessa Sprint serão feitas pela ferramenta 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</si>
</sst>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orbe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  <xf numFmtId="0" fontId="24" fillId="16" borderId="9" applyNumberFormat="0" applyAlignment="0" applyProtection="0"/>
    <xf numFmtId="0" fontId="25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14" fontId="0" fillId="6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3" fillId="12" borderId="8" xfId="3" applyNumberFormat="1" applyFont="1" applyFill="1" applyBorder="1" applyAlignment="1" applyProtection="1">
      <alignment horizontal="left"/>
    </xf>
    <xf numFmtId="0" fontId="23" fillId="12" borderId="8" xfId="3" applyNumberFormat="1" applyFont="1" applyFill="1" applyBorder="1" applyAlignment="1" applyProtection="1">
      <alignment horizontal="center"/>
    </xf>
    <xf numFmtId="0" fontId="12" fillId="6" borderId="8" xfId="0" applyFont="1" applyFill="1" applyBorder="1">
      <alignment vertical="center"/>
    </xf>
    <xf numFmtId="0" fontId="12" fillId="13" borderId="8" xfId="0" applyFont="1" applyFill="1" applyBorder="1">
      <alignment vertical="center"/>
    </xf>
    <xf numFmtId="0" fontId="0" fillId="13" borderId="8" xfId="0" applyFill="1" applyBorder="1" applyAlignment="1">
      <alignment vertical="center" wrapText="1"/>
    </xf>
    <xf numFmtId="0" fontId="12" fillId="13" borderId="8" xfId="0" applyFont="1" applyFill="1" applyBorder="1" applyAlignment="1">
      <alignment horizontal="center" vertical="center"/>
    </xf>
    <xf numFmtId="14" fontId="0" fillId="13" borderId="8" xfId="0" applyNumberFormat="1" applyFill="1" applyBorder="1" applyAlignment="1">
      <alignment horizontal="center" vertical="center"/>
    </xf>
    <xf numFmtId="14" fontId="0" fillId="10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14" fontId="0" fillId="14" borderId="8" xfId="0" applyNumberFormat="1" applyFill="1" applyBorder="1" applyAlignment="1">
      <alignment horizontal="center" vertical="center"/>
    </xf>
    <xf numFmtId="14" fontId="0" fillId="15" borderId="8" xfId="0" applyNumberFormat="1" applyFill="1" applyBorder="1" applyAlignment="1">
      <alignment horizontal="center" vertical="center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24" fillId="16" borderId="9" xfId="9" applyAlignment="1">
      <alignment horizontal="center" vertical="center"/>
    </xf>
    <xf numFmtId="0" fontId="25" fillId="16" borderId="9" xfId="10" applyFill="1" applyBorder="1" applyAlignment="1">
      <alignment horizontal="center" vertical="center"/>
    </xf>
  </cellXfs>
  <cellStyles count="11">
    <cellStyle name="Activity" xfId="2"/>
    <cellStyle name="Célula de Verificação" xfId="9" builtinId="23"/>
    <cellStyle name="Hiperlink" xfId="10" builtinId="8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4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3300"/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50</xdr:row>
      <xdr:rowOff>0</xdr:rowOff>
    </xdr:from>
    <xdr:to>
      <xdr:col>5</xdr:col>
      <xdr:colOff>858951</xdr:colOff>
      <xdr:row>53</xdr:row>
      <xdr:rowOff>61232</xdr:rowOff>
    </xdr:to>
    <xdr:sp macro="" textlink="">
      <xdr:nvSpPr>
        <xdr:cNvPr id="4" name="TextBox 22"/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HE701"/>
  <sheetViews>
    <sheetView showGridLines="0" topLeftCell="A40" zoomScale="70" zoomScaleNormal="70" workbookViewId="0">
      <selection activeCell="F64" sqref="F64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13" s="17" customFormat="1" x14ac:dyDescent="0.25">
      <c r="B1" s="46" t="s">
        <v>28</v>
      </c>
      <c r="C1" s="47" t="s">
        <v>26</v>
      </c>
      <c r="D1" s="44" t="s">
        <v>29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13" ht="24" customHeight="1" x14ac:dyDescent="0.25">
      <c r="B2" s="74" t="s">
        <v>20</v>
      </c>
      <c r="C2" s="74"/>
      <c r="D2" s="74"/>
      <c r="E2" s="74"/>
      <c r="F2" s="74"/>
      <c r="G2" s="74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13" ht="24" customHeight="1" x14ac:dyDescent="0.25">
      <c r="B3" s="74"/>
      <c r="C3" s="74"/>
      <c r="D3" s="74"/>
      <c r="E3" s="74"/>
      <c r="F3" s="74"/>
      <c r="G3" s="74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13" ht="18.75" customHeight="1" x14ac:dyDescent="0.25">
      <c r="B4" s="74"/>
      <c r="C4" s="74"/>
      <c r="D4" s="74"/>
      <c r="E4" s="74"/>
      <c r="F4" s="74"/>
      <c r="G4" s="74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13" ht="17.25" customHeight="1" x14ac:dyDescent="0.75">
      <c r="B5" s="74"/>
      <c r="C5" s="74"/>
      <c r="D5" s="74"/>
      <c r="E5" s="74"/>
      <c r="F5" s="74"/>
      <c r="G5" s="74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13" s="17" customFormat="1" ht="73.5" customHeight="1" x14ac:dyDescent="0.2">
      <c r="B6" s="30" t="s">
        <v>21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" si="140">HD6+1</f>
        <v>42691</v>
      </c>
    </row>
    <row r="7" spans="2:213" s="17" customFormat="1" ht="18.75" customHeight="1" x14ac:dyDescent="0.25">
      <c r="B7" s="33" t="s">
        <v>18</v>
      </c>
      <c r="C7" s="35" t="s">
        <v>67</v>
      </c>
      <c r="D7" s="43">
        <f>(I7-G7)+1</f>
        <v>67</v>
      </c>
      <c r="E7" s="43">
        <f>(J7-H7)+1</f>
        <v>59</v>
      </c>
      <c r="F7" s="36">
        <f>AVERAGE($F$9:$F$48)</f>
        <v>0.61538461538461542</v>
      </c>
      <c r="G7" s="37">
        <f>SMALL($G$8:$G$47,1)</f>
        <v>42492</v>
      </c>
      <c r="H7" s="37">
        <f>SMALL($H$8:$H$47,1)</f>
        <v>42496</v>
      </c>
      <c r="I7" s="37">
        <f>LARGE($I$8:$I$47,1)</f>
        <v>42558</v>
      </c>
      <c r="J7" s="37">
        <f>LARGE($J$8:$J$47,1)</f>
        <v>42554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13" ht="18.75" customHeight="1" outlineLevel="1" x14ac:dyDescent="0.25">
      <c r="B8" s="34">
        <v>1</v>
      </c>
      <c r="C8" s="39" t="s">
        <v>22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v>42496</v>
      </c>
      <c r="J8" s="27">
        <f>(H8+E8)-1</f>
        <v>42498</v>
      </c>
      <c r="K8" s="27" t="str">
        <f t="shared" ref="K8:K47" ca="1" si="141">IF(F8=1,"Concluído",IF(AND(J8&lt;TODAY(),F8&lt;1),"Em atraso","Em andamento"))</f>
        <v>Concluído</v>
      </c>
      <c r="L8" s="41" t="s">
        <v>25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</row>
    <row r="9" spans="2:213" ht="18.75" customHeight="1" outlineLevel="1" x14ac:dyDescent="0.25">
      <c r="B9" s="34">
        <v>1</v>
      </c>
      <c r="C9" s="39" t="s">
        <v>23</v>
      </c>
      <c r="D9" s="34">
        <v>1</v>
      </c>
      <c r="E9" s="34">
        <v>4</v>
      </c>
      <c r="F9" s="40">
        <v>1</v>
      </c>
      <c r="G9" s="10">
        <v>42496</v>
      </c>
      <c r="H9" s="10">
        <v>42496</v>
      </c>
      <c r="I9" s="27">
        <f t="shared" ref="I9:I10" si="142">(G9+D9)-1</f>
        <v>42496</v>
      </c>
      <c r="J9" s="27">
        <f t="shared" ref="J9:J47" si="143">(H9+E9)-1</f>
        <v>42499</v>
      </c>
      <c r="K9" s="27" t="str">
        <f t="shared" ca="1" si="141"/>
        <v>Concluído</v>
      </c>
      <c r="L9" s="41" t="s">
        <v>26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</row>
    <row r="10" spans="2:213" ht="18.95" customHeight="1" outlineLevel="1" x14ac:dyDescent="0.25">
      <c r="B10" s="34">
        <v>1</v>
      </c>
      <c r="C10" s="39" t="s">
        <v>24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42"/>
        <v>42503</v>
      </c>
      <c r="J10" s="27">
        <v>42510</v>
      </c>
      <c r="K10" s="27" t="str">
        <f t="shared" ca="1" si="141"/>
        <v>Concluído</v>
      </c>
      <c r="L10" s="41" t="s">
        <v>26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</row>
    <row r="11" spans="2:213" ht="18.75" customHeight="1" outlineLevel="1" x14ac:dyDescent="0.25">
      <c r="B11" s="34">
        <v>1</v>
      </c>
      <c r="C11" s="39" t="s">
        <v>27</v>
      </c>
      <c r="D11" s="34">
        <v>2</v>
      </c>
      <c r="E11" s="34">
        <v>1</v>
      </c>
      <c r="F11" s="40">
        <v>1</v>
      </c>
      <c r="G11" s="10">
        <v>42503</v>
      </c>
      <c r="H11" s="10">
        <v>42503</v>
      </c>
      <c r="I11" s="27">
        <f>(G11+D11)-1</f>
        <v>42504</v>
      </c>
      <c r="J11" s="27">
        <v>42510</v>
      </c>
      <c r="K11" s="27" t="s">
        <v>97</v>
      </c>
      <c r="L11" s="41" t="s">
        <v>34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</row>
    <row r="12" spans="2:213" ht="18.75" customHeight="1" outlineLevel="1" x14ac:dyDescent="0.25">
      <c r="B12" s="34">
        <v>1</v>
      </c>
      <c r="C12" s="39" t="s">
        <v>30</v>
      </c>
      <c r="D12" s="34">
        <v>2</v>
      </c>
      <c r="E12" s="34">
        <v>1</v>
      </c>
      <c r="F12" s="40">
        <v>1</v>
      </c>
      <c r="G12" s="10">
        <v>42503</v>
      </c>
      <c r="H12" s="10">
        <v>42503</v>
      </c>
      <c r="I12" s="27">
        <f>(G12+D12)-1</f>
        <v>42504</v>
      </c>
      <c r="J12" s="27">
        <v>42510</v>
      </c>
      <c r="K12" s="27" t="s">
        <v>97</v>
      </c>
      <c r="L12" s="41" t="s">
        <v>34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</row>
    <row r="13" spans="2:213" ht="18.75" customHeight="1" outlineLevel="1" x14ac:dyDescent="0.25">
      <c r="B13" s="34">
        <v>1</v>
      </c>
      <c r="C13" s="39" t="s">
        <v>31</v>
      </c>
      <c r="D13" s="34">
        <v>2</v>
      </c>
      <c r="E13" s="34">
        <v>1</v>
      </c>
      <c r="F13" s="40">
        <v>1</v>
      </c>
      <c r="G13" s="10">
        <v>42503</v>
      </c>
      <c r="H13" s="10">
        <v>42503</v>
      </c>
      <c r="I13" s="27">
        <f>(G13+D13)-1</f>
        <v>42504</v>
      </c>
      <c r="J13" s="27">
        <v>42510</v>
      </c>
      <c r="K13" s="27" t="s">
        <v>97</v>
      </c>
      <c r="L13" s="41" t="s">
        <v>34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</row>
    <row r="14" spans="2:213" ht="18.75" customHeight="1" outlineLevel="1" x14ac:dyDescent="0.25">
      <c r="B14" s="34">
        <v>1</v>
      </c>
      <c r="C14" s="39" t="s">
        <v>32</v>
      </c>
      <c r="D14" s="34">
        <v>2</v>
      </c>
      <c r="E14" s="34">
        <v>1</v>
      </c>
      <c r="F14" s="40">
        <v>1</v>
      </c>
      <c r="G14" s="10">
        <v>42503</v>
      </c>
      <c r="H14" s="10">
        <v>42503</v>
      </c>
      <c r="I14" s="27">
        <f>(G14+D14)-1</f>
        <v>42504</v>
      </c>
      <c r="J14" s="27">
        <v>42510</v>
      </c>
      <c r="K14" s="27" t="s">
        <v>97</v>
      </c>
      <c r="L14" s="41" t="s">
        <v>34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</row>
    <row r="15" spans="2:213" ht="18.75" customHeight="1" outlineLevel="1" x14ac:dyDescent="0.25">
      <c r="B15" s="34">
        <v>2</v>
      </c>
      <c r="C15" s="39" t="s">
        <v>35</v>
      </c>
      <c r="D15" s="34">
        <v>2</v>
      </c>
      <c r="E15" s="34">
        <v>2</v>
      </c>
      <c r="F15" s="40">
        <v>1</v>
      </c>
      <c r="G15" s="10">
        <v>42550</v>
      </c>
      <c r="H15" s="10">
        <v>42550</v>
      </c>
      <c r="I15" s="27">
        <f t="shared" ref="I15:J46" si="144">(G15+D15)-1</f>
        <v>42551</v>
      </c>
      <c r="J15" s="27">
        <f t="shared" si="143"/>
        <v>42551</v>
      </c>
      <c r="K15" s="27" t="s">
        <v>97</v>
      </c>
      <c r="L15" s="41" t="s">
        <v>34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</row>
    <row r="16" spans="2:213" ht="18.75" customHeight="1" outlineLevel="1" x14ac:dyDescent="0.25">
      <c r="B16" s="34">
        <v>2</v>
      </c>
      <c r="C16" s="39" t="s">
        <v>36</v>
      </c>
      <c r="D16" s="34">
        <v>2</v>
      </c>
      <c r="E16" s="34">
        <v>2</v>
      </c>
      <c r="F16" s="40">
        <v>1</v>
      </c>
      <c r="G16" s="10">
        <v>42551</v>
      </c>
      <c r="H16" s="10">
        <v>42551</v>
      </c>
      <c r="I16" s="27">
        <f t="shared" si="144"/>
        <v>42552</v>
      </c>
      <c r="J16" s="27">
        <f t="shared" si="143"/>
        <v>42552</v>
      </c>
      <c r="K16" s="27" t="s">
        <v>97</v>
      </c>
      <c r="L16" s="41" t="s">
        <v>34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</row>
    <row r="17" spans="2:213" ht="18.75" customHeight="1" outlineLevel="1" x14ac:dyDescent="0.25">
      <c r="B17" s="34">
        <v>2</v>
      </c>
      <c r="C17" s="39" t="s">
        <v>37</v>
      </c>
      <c r="D17" s="34">
        <v>2</v>
      </c>
      <c r="E17" s="34">
        <v>2</v>
      </c>
      <c r="F17" s="40">
        <v>1</v>
      </c>
      <c r="G17" s="10">
        <v>42551</v>
      </c>
      <c r="H17" s="10">
        <v>42551</v>
      </c>
      <c r="I17" s="27">
        <f t="shared" si="144"/>
        <v>42552</v>
      </c>
      <c r="J17" s="27">
        <f t="shared" si="143"/>
        <v>42552</v>
      </c>
      <c r="K17" s="27" t="s">
        <v>97</v>
      </c>
      <c r="L17" s="41" t="s">
        <v>34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</row>
    <row r="18" spans="2:213" ht="18.75" customHeight="1" outlineLevel="1" x14ac:dyDescent="0.25">
      <c r="B18" s="34">
        <v>2</v>
      </c>
      <c r="C18" s="39" t="s">
        <v>38</v>
      </c>
      <c r="D18" s="34">
        <v>4</v>
      </c>
      <c r="E18" s="34">
        <v>4</v>
      </c>
      <c r="F18" s="40">
        <v>1</v>
      </c>
      <c r="G18" s="10">
        <v>42551</v>
      </c>
      <c r="H18" s="10">
        <v>42551</v>
      </c>
      <c r="I18" s="27">
        <f t="shared" si="144"/>
        <v>42554</v>
      </c>
      <c r="J18" s="27">
        <f t="shared" ref="J18:J46" si="145">(H18+E18)-1</f>
        <v>42554</v>
      </c>
      <c r="K18" s="27" t="s">
        <v>97</v>
      </c>
      <c r="L18" s="41" t="s">
        <v>34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</row>
    <row r="19" spans="2:213" ht="18.75" customHeight="1" outlineLevel="1" x14ac:dyDescent="0.25">
      <c r="B19" s="34">
        <v>2</v>
      </c>
      <c r="C19" s="39" t="s">
        <v>39</v>
      </c>
      <c r="D19" s="34">
        <v>2</v>
      </c>
      <c r="E19" s="34">
        <v>2</v>
      </c>
      <c r="F19" s="40">
        <v>1</v>
      </c>
      <c r="G19" s="10">
        <v>42551</v>
      </c>
      <c r="H19" s="10">
        <v>42551</v>
      </c>
      <c r="I19" s="27">
        <f t="shared" si="144"/>
        <v>42552</v>
      </c>
      <c r="J19" s="27">
        <f t="shared" si="145"/>
        <v>42552</v>
      </c>
      <c r="K19" s="27" t="s">
        <v>97</v>
      </c>
      <c r="L19" s="41" t="s">
        <v>34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</row>
    <row r="20" spans="2:213" ht="18.75" customHeight="1" outlineLevel="1" x14ac:dyDescent="0.25">
      <c r="B20" s="34">
        <v>2</v>
      </c>
      <c r="C20" s="39" t="s">
        <v>40</v>
      </c>
      <c r="D20" s="34">
        <v>2</v>
      </c>
      <c r="E20" s="34">
        <v>2</v>
      </c>
      <c r="F20" s="40">
        <v>1</v>
      </c>
      <c r="G20" s="10">
        <v>42551</v>
      </c>
      <c r="H20" s="10">
        <v>42551</v>
      </c>
      <c r="I20" s="27">
        <f t="shared" si="144"/>
        <v>42552</v>
      </c>
      <c r="J20" s="27">
        <f t="shared" si="145"/>
        <v>42552</v>
      </c>
      <c r="K20" s="27" t="s">
        <v>97</v>
      </c>
      <c r="L20" s="41" t="s">
        <v>34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</row>
    <row r="21" spans="2:213" ht="18.75" customHeight="1" outlineLevel="1" x14ac:dyDescent="0.25">
      <c r="B21" s="34">
        <v>3</v>
      </c>
      <c r="C21" s="39" t="s">
        <v>41</v>
      </c>
      <c r="D21" s="34">
        <v>2</v>
      </c>
      <c r="E21" s="34">
        <v>2</v>
      </c>
      <c r="F21" s="40">
        <v>1</v>
      </c>
      <c r="G21" s="10">
        <v>42538</v>
      </c>
      <c r="H21" s="10">
        <v>42538</v>
      </c>
      <c r="I21" s="27">
        <f t="shared" si="144"/>
        <v>42539</v>
      </c>
      <c r="J21" s="27">
        <f t="shared" si="144"/>
        <v>42539</v>
      </c>
      <c r="K21" s="27" t="str">
        <f t="shared" ref="K21:K46" ca="1" si="146">IF(F21=1,"Concluído",IF(AND(J21&lt;TODAY(),F21&lt;1),"Em atraso","Em andamento"))</f>
        <v>Concluído</v>
      </c>
      <c r="L21" s="41" t="s">
        <v>34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</row>
    <row r="22" spans="2:213" ht="18.75" customHeight="1" outlineLevel="1" x14ac:dyDescent="0.25">
      <c r="B22" s="34">
        <v>2</v>
      </c>
      <c r="C22" s="39" t="s">
        <v>42</v>
      </c>
      <c r="D22" s="34">
        <v>2</v>
      </c>
      <c r="E22" s="34">
        <v>2</v>
      </c>
      <c r="F22" s="40">
        <v>1</v>
      </c>
      <c r="G22" s="10">
        <v>42551</v>
      </c>
      <c r="H22" s="10">
        <v>42551</v>
      </c>
      <c r="I22" s="27">
        <f t="shared" si="144"/>
        <v>42552</v>
      </c>
      <c r="J22" s="27">
        <f t="shared" si="145"/>
        <v>42552</v>
      </c>
      <c r="K22" s="27" t="s">
        <v>97</v>
      </c>
      <c r="L22" s="41" t="s">
        <v>34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</row>
    <row r="23" spans="2:213" ht="18.75" customHeight="1" outlineLevel="1" x14ac:dyDescent="0.25">
      <c r="B23" s="34">
        <v>2</v>
      </c>
      <c r="C23" s="39" t="s">
        <v>43</v>
      </c>
      <c r="D23" s="34">
        <v>2</v>
      </c>
      <c r="E23" s="34">
        <v>2</v>
      </c>
      <c r="F23" s="40">
        <v>1</v>
      </c>
      <c r="G23" s="10">
        <v>42551</v>
      </c>
      <c r="H23" s="10">
        <v>42551</v>
      </c>
      <c r="I23" s="27">
        <f t="shared" si="144"/>
        <v>42552</v>
      </c>
      <c r="J23" s="27">
        <f t="shared" si="145"/>
        <v>42552</v>
      </c>
      <c r="K23" s="27" t="s">
        <v>97</v>
      </c>
      <c r="L23" s="41" t="s">
        <v>34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</row>
    <row r="24" spans="2:213" ht="18.75" customHeight="1" outlineLevel="1" x14ac:dyDescent="0.25">
      <c r="B24" s="34">
        <v>2</v>
      </c>
      <c r="C24" s="39" t="s">
        <v>44</v>
      </c>
      <c r="D24" s="34">
        <v>2</v>
      </c>
      <c r="E24" s="34">
        <v>2</v>
      </c>
      <c r="F24" s="40">
        <v>1</v>
      </c>
      <c r="G24" s="10">
        <v>42551</v>
      </c>
      <c r="H24" s="10">
        <v>42551</v>
      </c>
      <c r="I24" s="27">
        <f t="shared" si="144"/>
        <v>42552</v>
      </c>
      <c r="J24" s="27">
        <f t="shared" si="145"/>
        <v>42552</v>
      </c>
      <c r="K24" s="27" t="s">
        <v>97</v>
      </c>
      <c r="L24" s="41" t="s">
        <v>34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</row>
    <row r="25" spans="2:213" ht="18.75" customHeight="1" outlineLevel="1" x14ac:dyDescent="0.25">
      <c r="B25" s="34">
        <v>3</v>
      </c>
      <c r="C25" s="39" t="s">
        <v>45</v>
      </c>
      <c r="D25" s="34">
        <v>2</v>
      </c>
      <c r="E25" s="34">
        <v>2</v>
      </c>
      <c r="F25" s="40">
        <v>1</v>
      </c>
      <c r="G25" s="10">
        <v>42538</v>
      </c>
      <c r="H25" s="10">
        <v>42538</v>
      </c>
      <c r="I25" s="27">
        <f t="shared" si="144"/>
        <v>42539</v>
      </c>
      <c r="J25" s="27">
        <f t="shared" si="145"/>
        <v>42539</v>
      </c>
      <c r="K25" s="27" t="str">
        <f t="shared" ca="1" si="146"/>
        <v>Concluído</v>
      </c>
      <c r="L25" s="41" t="s">
        <v>34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</row>
    <row r="26" spans="2:213" ht="18.75" customHeight="1" outlineLevel="1" x14ac:dyDescent="0.25">
      <c r="B26" s="34">
        <v>3</v>
      </c>
      <c r="C26" s="39" t="s">
        <v>46</v>
      </c>
      <c r="D26" s="34">
        <v>2</v>
      </c>
      <c r="E26" s="34">
        <v>2</v>
      </c>
      <c r="F26" s="40">
        <v>1</v>
      </c>
      <c r="G26" s="10">
        <v>42538</v>
      </c>
      <c r="H26" s="10">
        <v>42538</v>
      </c>
      <c r="I26" s="27">
        <f t="shared" si="144"/>
        <v>42539</v>
      </c>
      <c r="J26" s="27">
        <f t="shared" si="145"/>
        <v>42539</v>
      </c>
      <c r="K26" s="27" t="str">
        <f t="shared" ca="1" si="146"/>
        <v>Concluído</v>
      </c>
      <c r="L26" s="41" t="s">
        <v>34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</row>
    <row r="27" spans="2:213" ht="18.75" customHeight="1" outlineLevel="1" x14ac:dyDescent="0.25">
      <c r="B27" s="34">
        <v>3</v>
      </c>
      <c r="C27" s="39" t="s">
        <v>47</v>
      </c>
      <c r="D27" s="34">
        <v>2</v>
      </c>
      <c r="E27" s="34">
        <v>2</v>
      </c>
      <c r="F27" s="40">
        <v>1</v>
      </c>
      <c r="G27" s="10">
        <v>42538</v>
      </c>
      <c r="H27" s="10">
        <v>42538</v>
      </c>
      <c r="I27" s="27">
        <f t="shared" si="144"/>
        <v>42539</v>
      </c>
      <c r="J27" s="27">
        <f t="shared" si="145"/>
        <v>42539</v>
      </c>
      <c r="K27" s="27" t="str">
        <f t="shared" ca="1" si="146"/>
        <v>Concluído</v>
      </c>
      <c r="L27" s="41" t="s">
        <v>34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</row>
    <row r="28" spans="2:213" ht="18.75" customHeight="1" outlineLevel="1" x14ac:dyDescent="0.25">
      <c r="B28" s="34">
        <v>3</v>
      </c>
      <c r="C28" s="39" t="s">
        <v>48</v>
      </c>
      <c r="D28" s="34">
        <v>2</v>
      </c>
      <c r="E28" s="34">
        <v>5</v>
      </c>
      <c r="F28" s="40">
        <v>1</v>
      </c>
      <c r="G28" s="10">
        <v>42538</v>
      </c>
      <c r="H28" s="10">
        <v>42538</v>
      </c>
      <c r="I28" s="27">
        <f t="shared" si="144"/>
        <v>42539</v>
      </c>
      <c r="J28" s="27">
        <f t="shared" si="145"/>
        <v>42542</v>
      </c>
      <c r="K28" s="27" t="str">
        <f t="shared" ca="1" si="146"/>
        <v>Concluído</v>
      </c>
      <c r="L28" s="41" t="s">
        <v>34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</row>
    <row r="29" spans="2:213" ht="18.75" customHeight="1" outlineLevel="1" x14ac:dyDescent="0.25">
      <c r="B29" s="34">
        <v>3</v>
      </c>
      <c r="C29" s="39" t="s">
        <v>49</v>
      </c>
      <c r="D29" s="34">
        <v>2</v>
      </c>
      <c r="E29" s="34">
        <v>5</v>
      </c>
      <c r="F29" s="40">
        <v>1</v>
      </c>
      <c r="G29" s="10">
        <v>42538</v>
      </c>
      <c r="H29" s="10">
        <v>42538</v>
      </c>
      <c r="I29" s="27">
        <f t="shared" si="144"/>
        <v>42539</v>
      </c>
      <c r="J29" s="27">
        <f t="shared" si="145"/>
        <v>42542</v>
      </c>
      <c r="K29" s="27" t="str">
        <f t="shared" ca="1" si="146"/>
        <v>Concluído</v>
      </c>
      <c r="L29" s="41" t="s">
        <v>34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</row>
    <row r="30" spans="2:213" ht="18.75" customHeight="1" outlineLevel="1" x14ac:dyDescent="0.25">
      <c r="B30" s="34">
        <v>3</v>
      </c>
      <c r="C30" s="39" t="s">
        <v>50</v>
      </c>
      <c r="D30" s="34">
        <v>2</v>
      </c>
      <c r="E30" s="34">
        <v>5</v>
      </c>
      <c r="F30" s="40">
        <v>1</v>
      </c>
      <c r="G30" s="10">
        <v>42538</v>
      </c>
      <c r="H30" s="10">
        <v>42538</v>
      </c>
      <c r="I30" s="27">
        <f t="shared" si="144"/>
        <v>42539</v>
      </c>
      <c r="J30" s="27">
        <f t="shared" si="145"/>
        <v>42542</v>
      </c>
      <c r="K30" s="27" t="str">
        <f t="shared" ca="1" si="146"/>
        <v>Concluído</v>
      </c>
      <c r="L30" s="41" t="s">
        <v>34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</row>
    <row r="31" spans="2:213" ht="18.75" customHeight="1" outlineLevel="1" x14ac:dyDescent="0.25">
      <c r="B31" s="34">
        <v>3</v>
      </c>
      <c r="C31" s="39" t="s">
        <v>51</v>
      </c>
      <c r="D31" s="34">
        <v>3</v>
      </c>
      <c r="E31" s="34">
        <v>3</v>
      </c>
      <c r="F31" s="40">
        <v>1</v>
      </c>
      <c r="G31" s="10">
        <v>42538</v>
      </c>
      <c r="H31" s="10">
        <v>42538</v>
      </c>
      <c r="I31" s="27">
        <f t="shared" si="144"/>
        <v>42540</v>
      </c>
      <c r="J31" s="27">
        <f t="shared" si="145"/>
        <v>42540</v>
      </c>
      <c r="K31" s="27" t="str">
        <f t="shared" ca="1" si="146"/>
        <v>Concluído</v>
      </c>
      <c r="L31" s="41" t="s">
        <v>34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</row>
    <row r="32" spans="2:213" ht="18.75" customHeight="1" outlineLevel="1" x14ac:dyDescent="0.25">
      <c r="B32" s="34">
        <v>3</v>
      </c>
      <c r="C32" s="39" t="s">
        <v>52</v>
      </c>
      <c r="D32" s="34">
        <v>3</v>
      </c>
      <c r="E32" s="34">
        <v>3</v>
      </c>
      <c r="F32" s="40">
        <v>1</v>
      </c>
      <c r="G32" s="10">
        <v>42538</v>
      </c>
      <c r="H32" s="10"/>
      <c r="I32" s="27">
        <f t="shared" si="144"/>
        <v>42540</v>
      </c>
      <c r="J32" s="27">
        <f t="shared" si="145"/>
        <v>2</v>
      </c>
      <c r="K32" s="27" t="str">
        <f t="shared" ca="1" si="146"/>
        <v>Concluído</v>
      </c>
      <c r="L32" s="41" t="s">
        <v>34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</row>
    <row r="33" spans="2:213" ht="18.75" customHeight="1" outlineLevel="1" x14ac:dyDescent="0.25">
      <c r="B33" s="34"/>
      <c r="C33" s="39" t="s">
        <v>53</v>
      </c>
      <c r="D33" s="34">
        <v>2</v>
      </c>
      <c r="E33" s="34"/>
      <c r="F33" s="40">
        <v>0</v>
      </c>
      <c r="G33" s="10">
        <v>42503</v>
      </c>
      <c r="H33" s="10"/>
      <c r="I33" s="27">
        <f t="shared" si="144"/>
        <v>42504</v>
      </c>
      <c r="J33" s="27">
        <f t="shared" si="145"/>
        <v>-1</v>
      </c>
      <c r="K33" s="27" t="str">
        <f t="shared" ca="1" si="146"/>
        <v>Em atraso</v>
      </c>
      <c r="L33" s="41" t="s">
        <v>34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</row>
    <row r="34" spans="2:213" ht="18.75" customHeight="1" outlineLevel="1" x14ac:dyDescent="0.25">
      <c r="B34" s="34"/>
      <c r="C34" s="39" t="s">
        <v>54</v>
      </c>
      <c r="D34" s="34">
        <v>2</v>
      </c>
      <c r="E34" s="34"/>
      <c r="F34" s="40">
        <v>0</v>
      </c>
      <c r="G34" s="10">
        <v>42503</v>
      </c>
      <c r="H34" s="10"/>
      <c r="I34" s="27">
        <f t="shared" si="144"/>
        <v>42504</v>
      </c>
      <c r="J34" s="27">
        <f t="shared" si="145"/>
        <v>-1</v>
      </c>
      <c r="K34" s="27" t="str">
        <f t="shared" ca="1" si="146"/>
        <v>Em atraso</v>
      </c>
      <c r="L34" s="41" t="s">
        <v>34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</row>
    <row r="35" spans="2:213" ht="18.75" customHeight="1" outlineLevel="1" x14ac:dyDescent="0.25">
      <c r="B35" s="34"/>
      <c r="C35" s="39" t="s">
        <v>55</v>
      </c>
      <c r="D35" s="34">
        <v>2</v>
      </c>
      <c r="E35" s="34"/>
      <c r="F35" s="40">
        <v>0</v>
      </c>
      <c r="G35" s="10">
        <v>42503</v>
      </c>
      <c r="H35" s="10"/>
      <c r="I35" s="27">
        <f t="shared" si="144"/>
        <v>42504</v>
      </c>
      <c r="J35" s="27">
        <f t="shared" si="145"/>
        <v>-1</v>
      </c>
      <c r="K35" s="27" t="str">
        <f t="shared" ca="1" si="146"/>
        <v>Em atraso</v>
      </c>
      <c r="L35" s="41" t="s">
        <v>34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</row>
    <row r="36" spans="2:213" ht="18.75" customHeight="1" outlineLevel="1" x14ac:dyDescent="0.25">
      <c r="B36" s="34"/>
      <c r="C36" s="39" t="s">
        <v>56</v>
      </c>
      <c r="D36" s="34">
        <v>2</v>
      </c>
      <c r="E36" s="34"/>
      <c r="F36" s="40">
        <v>0</v>
      </c>
      <c r="G36" s="10">
        <v>42503</v>
      </c>
      <c r="H36" s="10"/>
      <c r="I36" s="27">
        <f t="shared" si="144"/>
        <v>42504</v>
      </c>
      <c r="J36" s="27">
        <f t="shared" si="145"/>
        <v>-1</v>
      </c>
      <c r="K36" s="27" t="str">
        <f t="shared" ca="1" si="146"/>
        <v>Em atraso</v>
      </c>
      <c r="L36" s="41" t="s">
        <v>34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</row>
    <row r="37" spans="2:213" ht="18.75" customHeight="1" outlineLevel="1" x14ac:dyDescent="0.25">
      <c r="B37" s="34"/>
      <c r="C37" s="39" t="s">
        <v>57</v>
      </c>
      <c r="D37" s="34">
        <v>2</v>
      </c>
      <c r="E37" s="34"/>
      <c r="F37" s="40">
        <v>0</v>
      </c>
      <c r="G37" s="10">
        <v>42503</v>
      </c>
      <c r="H37" s="10"/>
      <c r="I37" s="27">
        <f t="shared" si="144"/>
        <v>42504</v>
      </c>
      <c r="J37" s="27">
        <f t="shared" si="145"/>
        <v>-1</v>
      </c>
      <c r="K37" s="27" t="str">
        <f t="shared" ca="1" si="146"/>
        <v>Em atraso</v>
      </c>
      <c r="L37" s="41" t="s">
        <v>34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</row>
    <row r="38" spans="2:213" ht="18.75" customHeight="1" outlineLevel="1" x14ac:dyDescent="0.25">
      <c r="B38" s="34"/>
      <c r="C38" s="39" t="s">
        <v>58</v>
      </c>
      <c r="D38" s="34">
        <v>2</v>
      </c>
      <c r="E38" s="34"/>
      <c r="F38" s="40">
        <v>0</v>
      </c>
      <c r="G38" s="10">
        <v>42503</v>
      </c>
      <c r="H38" s="10"/>
      <c r="I38" s="27">
        <f t="shared" si="144"/>
        <v>42504</v>
      </c>
      <c r="J38" s="27">
        <f t="shared" si="145"/>
        <v>-1</v>
      </c>
      <c r="K38" s="27" t="str">
        <f t="shared" ca="1" si="146"/>
        <v>Em atraso</v>
      </c>
      <c r="L38" s="41" t="s">
        <v>34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</row>
    <row r="39" spans="2:213" ht="18.75" customHeight="1" outlineLevel="1" x14ac:dyDescent="0.25">
      <c r="B39" s="34"/>
      <c r="C39" s="39" t="s">
        <v>59</v>
      </c>
      <c r="D39" s="34">
        <v>2</v>
      </c>
      <c r="E39" s="34"/>
      <c r="F39" s="40">
        <v>0</v>
      </c>
      <c r="G39" s="10">
        <v>42503</v>
      </c>
      <c r="H39" s="10"/>
      <c r="I39" s="27">
        <f t="shared" si="144"/>
        <v>42504</v>
      </c>
      <c r="J39" s="27">
        <f t="shared" si="145"/>
        <v>-1</v>
      </c>
      <c r="K39" s="27" t="str">
        <f t="shared" ca="1" si="146"/>
        <v>Em atraso</v>
      </c>
      <c r="L39" s="41" t="s">
        <v>34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</row>
    <row r="40" spans="2:213" ht="18.75" customHeight="1" outlineLevel="1" x14ac:dyDescent="0.25">
      <c r="B40" s="34"/>
      <c r="C40" s="39" t="s">
        <v>60</v>
      </c>
      <c r="D40" s="34">
        <v>2</v>
      </c>
      <c r="E40" s="34"/>
      <c r="F40" s="40">
        <v>0</v>
      </c>
      <c r="G40" s="10">
        <v>42503</v>
      </c>
      <c r="H40" s="10"/>
      <c r="I40" s="27">
        <f t="shared" si="144"/>
        <v>42504</v>
      </c>
      <c r="J40" s="27">
        <f t="shared" si="145"/>
        <v>-1</v>
      </c>
      <c r="K40" s="27" t="str">
        <f t="shared" ca="1" si="146"/>
        <v>Em atraso</v>
      </c>
      <c r="L40" s="41" t="s">
        <v>34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</row>
    <row r="41" spans="2:213" ht="18.75" customHeight="1" outlineLevel="1" x14ac:dyDescent="0.25">
      <c r="B41" s="34"/>
      <c r="C41" s="39" t="s">
        <v>61</v>
      </c>
      <c r="D41" s="34">
        <v>2</v>
      </c>
      <c r="E41" s="34"/>
      <c r="F41" s="40">
        <v>0</v>
      </c>
      <c r="G41" s="10">
        <v>42503</v>
      </c>
      <c r="H41" s="10"/>
      <c r="I41" s="27">
        <f t="shared" si="144"/>
        <v>42504</v>
      </c>
      <c r="J41" s="27">
        <f t="shared" si="145"/>
        <v>-1</v>
      </c>
      <c r="K41" s="27" t="str">
        <f t="shared" ca="1" si="146"/>
        <v>Em atraso</v>
      </c>
      <c r="L41" s="41" t="s">
        <v>34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</row>
    <row r="42" spans="2:213" ht="18.75" customHeight="1" outlineLevel="1" x14ac:dyDescent="0.25">
      <c r="B42" s="34"/>
      <c r="C42" s="39" t="s">
        <v>62</v>
      </c>
      <c r="D42" s="34">
        <v>2</v>
      </c>
      <c r="E42" s="34"/>
      <c r="F42" s="40">
        <v>0</v>
      </c>
      <c r="G42" s="10">
        <v>42503</v>
      </c>
      <c r="H42" s="10"/>
      <c r="I42" s="27">
        <f t="shared" si="144"/>
        <v>42504</v>
      </c>
      <c r="J42" s="27">
        <f t="shared" si="145"/>
        <v>-1</v>
      </c>
      <c r="K42" s="27" t="str">
        <f t="shared" ca="1" si="146"/>
        <v>Em atraso</v>
      </c>
      <c r="L42" s="41" t="s">
        <v>34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</row>
    <row r="43" spans="2:213" ht="18.75" customHeight="1" outlineLevel="1" x14ac:dyDescent="0.25">
      <c r="B43" s="34"/>
      <c r="C43" s="39" t="s">
        <v>63</v>
      </c>
      <c r="D43" s="34">
        <v>2</v>
      </c>
      <c r="E43" s="34"/>
      <c r="F43" s="40">
        <v>0</v>
      </c>
      <c r="G43" s="10">
        <v>42503</v>
      </c>
      <c r="H43" s="10"/>
      <c r="I43" s="27">
        <f t="shared" si="144"/>
        <v>42504</v>
      </c>
      <c r="J43" s="27">
        <f t="shared" si="145"/>
        <v>-1</v>
      </c>
      <c r="K43" s="27" t="str">
        <f t="shared" ca="1" si="146"/>
        <v>Em atraso</v>
      </c>
      <c r="L43" s="41" t="s">
        <v>34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</row>
    <row r="44" spans="2:213" ht="18.75" customHeight="1" outlineLevel="1" x14ac:dyDescent="0.25">
      <c r="B44" s="34"/>
      <c r="C44" s="39" t="s">
        <v>64</v>
      </c>
      <c r="D44" s="34">
        <v>2</v>
      </c>
      <c r="E44" s="34"/>
      <c r="F44" s="40">
        <v>0</v>
      </c>
      <c r="G44" s="10">
        <v>42503</v>
      </c>
      <c r="H44" s="10"/>
      <c r="I44" s="27">
        <f t="shared" si="144"/>
        <v>42504</v>
      </c>
      <c r="J44" s="27">
        <f t="shared" si="145"/>
        <v>-1</v>
      </c>
      <c r="K44" s="27" t="str">
        <f t="shared" ca="1" si="146"/>
        <v>Em atraso</v>
      </c>
      <c r="L44" s="41" t="s">
        <v>34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</row>
    <row r="45" spans="2:213" ht="18.75" customHeight="1" outlineLevel="1" x14ac:dyDescent="0.25">
      <c r="B45" s="34"/>
      <c r="C45" s="39" t="s">
        <v>65</v>
      </c>
      <c r="D45" s="34">
        <v>2</v>
      </c>
      <c r="E45" s="34"/>
      <c r="F45" s="40">
        <v>0</v>
      </c>
      <c r="G45" s="10">
        <v>42503</v>
      </c>
      <c r="H45" s="10"/>
      <c r="I45" s="27">
        <f t="shared" si="144"/>
        <v>42504</v>
      </c>
      <c r="J45" s="27">
        <f t="shared" si="145"/>
        <v>-1</v>
      </c>
      <c r="K45" s="27" t="str">
        <f t="shared" ca="1" si="146"/>
        <v>Em atraso</v>
      </c>
      <c r="L45" s="41" t="s">
        <v>34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</row>
    <row r="46" spans="2:213" ht="18.75" customHeight="1" outlineLevel="1" x14ac:dyDescent="0.25">
      <c r="B46" s="34"/>
      <c r="C46" s="39" t="s">
        <v>66</v>
      </c>
      <c r="D46" s="34">
        <v>2</v>
      </c>
      <c r="E46" s="34"/>
      <c r="F46" s="40">
        <v>0</v>
      </c>
      <c r="G46" s="10">
        <v>42503</v>
      </c>
      <c r="H46" s="10"/>
      <c r="I46" s="27">
        <f t="shared" si="144"/>
        <v>42504</v>
      </c>
      <c r="J46" s="27">
        <f t="shared" si="145"/>
        <v>-1</v>
      </c>
      <c r="K46" s="27" t="str">
        <f t="shared" ca="1" si="146"/>
        <v>Em atraso</v>
      </c>
      <c r="L46" s="41" t="s">
        <v>34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</row>
    <row r="47" spans="2:213" ht="15" outlineLevel="1" x14ac:dyDescent="0.25">
      <c r="B47" s="34">
        <v>10</v>
      </c>
      <c r="C47" s="42" t="s">
        <v>33</v>
      </c>
      <c r="D47" s="34">
        <v>67</v>
      </c>
      <c r="E47" s="34"/>
      <c r="F47" s="40">
        <v>0</v>
      </c>
      <c r="G47" s="10">
        <v>42492</v>
      </c>
      <c r="H47" s="10"/>
      <c r="I47" s="27">
        <f>(G47+D47)-1</f>
        <v>42558</v>
      </c>
      <c r="J47" s="27">
        <f t="shared" si="143"/>
        <v>-1</v>
      </c>
      <c r="K47" s="27" t="str">
        <f t="shared" ca="1" si="141"/>
        <v>Em atraso</v>
      </c>
      <c r="L47" s="41" t="s">
        <v>25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</row>
    <row r="48" spans="2:213" s="17" customFormat="1" x14ac:dyDescent="0.3">
      <c r="B48" s="28"/>
      <c r="C48" s="28"/>
      <c r="D48" s="13"/>
      <c r="E48" s="13"/>
      <c r="F48" s="2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2:33" s="17" customFormat="1" x14ac:dyDescent="0.3">
      <c r="C49" s="28"/>
      <c r="D49" s="13"/>
      <c r="E49" s="13"/>
      <c r="F49" s="29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2:33" s="17" customFormat="1" x14ac:dyDescent="0.25">
      <c r="B50" s="1"/>
      <c r="C50" s="1"/>
      <c r="D50" s="1"/>
      <c r="E50" s="13"/>
      <c r="F50" s="29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2:33" s="17" customFormat="1" x14ac:dyDescent="0.25">
      <c r="B51" s="1"/>
      <c r="C51" s="1"/>
      <c r="D51" s="1"/>
      <c r="E51" s="13"/>
      <c r="F51" s="29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2:33" s="17" customFormat="1" x14ac:dyDescent="0.25">
      <c r="B52" s="1"/>
      <c r="C52" s="1"/>
      <c r="D52" s="1"/>
      <c r="E52" s="13"/>
      <c r="F52" s="29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2:33" s="17" customFormat="1" x14ac:dyDescent="0.25">
      <c r="B53" s="1"/>
      <c r="C53" s="1"/>
      <c r="D53" s="1"/>
      <c r="E53" s="13"/>
      <c r="F53" s="29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2:33" s="17" customFormat="1" ht="21" x14ac:dyDescent="0.25">
      <c r="B54" s="2">
        <f>'Cronograma + Diagrama de Gantt'!$J$4</f>
        <v>42492</v>
      </c>
      <c r="C54" s="3">
        <f>'Cronograma + Diagrama de Gantt'!$I$7</f>
        <v>42558</v>
      </c>
      <c r="D54" s="1"/>
      <c r="E54" s="13"/>
      <c r="F54" s="29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2:33" s="17" customFormat="1" x14ac:dyDescent="0.25">
      <c r="B55" s="1"/>
      <c r="C55" s="1"/>
      <c r="D55" s="1"/>
      <c r="E55" s="13"/>
      <c r="F55" s="29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2:33" s="17" customFormat="1" x14ac:dyDescent="0.25">
      <c r="B56" s="75" t="s">
        <v>16</v>
      </c>
      <c r="C56" s="75"/>
      <c r="D56" s="75"/>
      <c r="E56" s="13"/>
      <c r="F56" s="29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2:33" s="17" customFormat="1" x14ac:dyDescent="0.25">
      <c r="B57" s="76">
        <f>'Cronograma + Diagrama de Gantt'!$F$7</f>
        <v>0.61538461538461542</v>
      </c>
      <c r="C57" s="76"/>
      <c r="D57" s="76"/>
      <c r="E57" s="13"/>
      <c r="F57" s="29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2:33" s="17" customFormat="1" x14ac:dyDescent="0.25">
      <c r="B58" s="76"/>
      <c r="C58" s="76"/>
      <c r="D58" s="76"/>
      <c r="E58" s="13"/>
      <c r="F58" s="29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2:33" s="17" customFormat="1" x14ac:dyDescent="0.25">
      <c r="B59" s="76"/>
      <c r="C59" s="76"/>
      <c r="D59" s="76"/>
      <c r="E59" s="13"/>
      <c r="F59" s="29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2:33" s="17" customFormat="1" x14ac:dyDescent="0.25">
      <c r="B60" s="76"/>
      <c r="C60" s="76"/>
      <c r="D60" s="76"/>
      <c r="E60" s="13"/>
      <c r="F60" s="29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2:33" s="17" customFormat="1" x14ac:dyDescent="0.3">
      <c r="C61" s="28"/>
      <c r="D61" s="13"/>
      <c r="E61" s="13"/>
      <c r="F61" s="29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2:33" s="17" customFormat="1" x14ac:dyDescent="0.3">
      <c r="C62" s="28"/>
      <c r="D62" s="13"/>
      <c r="E62" s="13"/>
      <c r="F62" s="29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2:33" s="17" customFormat="1" x14ac:dyDescent="0.3">
      <c r="C63" s="28"/>
      <c r="D63" s="13"/>
      <c r="E63" s="13"/>
      <c r="F63" s="29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2:33" s="17" customFormat="1" x14ac:dyDescent="0.3">
      <c r="C64" s="28"/>
      <c r="D64" s="13"/>
      <c r="E64" s="13"/>
      <c r="F64" s="29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3:33" s="17" customFormat="1" x14ac:dyDescent="0.3">
      <c r="C65" s="28"/>
      <c r="D65" s="13"/>
      <c r="E65" s="13"/>
      <c r="F65" s="29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3:33" s="17" customFormat="1" x14ac:dyDescent="0.3">
      <c r="C66" s="28"/>
      <c r="D66" s="13"/>
      <c r="E66" s="13"/>
      <c r="F66" s="29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3:33" s="17" customFormat="1" x14ac:dyDescent="0.3">
      <c r="C67" s="28"/>
      <c r="D67" s="13"/>
      <c r="E67" s="13"/>
      <c r="F67" s="29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3:33" s="17" customFormat="1" x14ac:dyDescent="0.3">
      <c r="C68" s="28"/>
      <c r="D68" s="13"/>
      <c r="E68" s="13"/>
      <c r="F68" s="29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3:33" s="17" customFormat="1" x14ac:dyDescent="0.3">
      <c r="C69" s="28"/>
      <c r="D69" s="13"/>
      <c r="E69" s="13"/>
      <c r="F69" s="29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3:33" s="17" customFormat="1" x14ac:dyDescent="0.3">
      <c r="C70" s="28"/>
      <c r="D70" s="13"/>
      <c r="E70" s="13"/>
      <c r="F70" s="2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3:33" s="17" customFormat="1" x14ac:dyDescent="0.3"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3:33" s="17" customFormat="1" x14ac:dyDescent="0.3">
      <c r="C72" s="28"/>
      <c r="D72" s="13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3:33" s="17" customFormat="1" x14ac:dyDescent="0.3">
      <c r="C73" s="28"/>
      <c r="D73" s="13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3:33" s="17" customFormat="1" x14ac:dyDescent="0.3">
      <c r="C74" s="28"/>
      <c r="D74" s="13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3:33" s="17" customFormat="1" x14ac:dyDescent="0.3">
      <c r="C75" s="28"/>
      <c r="D75" s="13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3:33" s="17" customFormat="1" x14ac:dyDescent="0.3">
      <c r="C76" s="28"/>
      <c r="D76" s="13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3:33" s="17" customFormat="1" x14ac:dyDescent="0.3">
      <c r="C77" s="28"/>
      <c r="D77" s="13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3:33" s="17" customFormat="1" x14ac:dyDescent="0.3">
      <c r="C78" s="28"/>
      <c r="D78" s="13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3:33" s="17" customFormat="1" x14ac:dyDescent="0.3">
      <c r="C79" s="28"/>
      <c r="D79" s="13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3:33" s="17" customFormat="1" x14ac:dyDescent="0.3">
      <c r="C80" s="28"/>
      <c r="D80" s="13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3:33" s="17" customFormat="1" x14ac:dyDescent="0.3">
      <c r="C81" s="28"/>
      <c r="D81" s="13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3:33" s="17" customFormat="1" x14ac:dyDescent="0.3">
      <c r="C82" s="28"/>
      <c r="D82" s="13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3:33" s="17" customFormat="1" x14ac:dyDescent="0.3">
      <c r="C83" s="28"/>
      <c r="D83" s="13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3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3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3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3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3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3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3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3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3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3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3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3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3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</sheetData>
  <sheetProtection insertRows="0" deleteRows="0" autoFilter="0"/>
  <autoFilter ref="B6:L6"/>
  <mergeCells count="3">
    <mergeCell ref="B2:G5"/>
    <mergeCell ref="B56:D56"/>
    <mergeCell ref="B57:D60"/>
  </mergeCells>
  <conditionalFormatting sqref="C48:BU48">
    <cfRule type="expression" dxfId="47" priority="409">
      <formula>TRUE</formula>
    </cfRule>
  </conditionalFormatting>
  <conditionalFormatting sqref="N7:HE47">
    <cfRule type="expression" dxfId="46" priority="492">
      <formula>PorcentagemConcluída</formula>
    </cfRule>
    <cfRule type="expression" dxfId="45" priority="493">
      <formula>PorcentagemConcluídaPosterior</formula>
    </cfRule>
    <cfRule type="expression" dxfId="44" priority="494">
      <formula>Real</formula>
    </cfRule>
    <cfRule type="expression" dxfId="43" priority="495">
      <formula>RealPosterior</formula>
    </cfRule>
    <cfRule type="expression" dxfId="42" priority="496">
      <formula>Plano</formula>
    </cfRule>
    <cfRule type="expression" dxfId="41" priority="497">
      <formula>N$6=$J$4+periodo_selecionado-1</formula>
    </cfRule>
    <cfRule type="expression" dxfId="40" priority="498">
      <formula>MOD(COLUMN(),2)</formula>
    </cfRule>
    <cfRule type="expression" dxfId="39" priority="499">
      <formula>MOD(COLUMN(),2)=0</formula>
    </cfRule>
  </conditionalFormatting>
  <conditionalFormatting sqref="N6:HE6">
    <cfRule type="expression" dxfId="38" priority="500">
      <formula>N$6=$J$4+periodo_selecionado-1</formula>
    </cfRule>
  </conditionalFormatting>
  <conditionalFormatting sqref="BV48:HE48">
    <cfRule type="expression" dxfId="37" priority="407">
      <formula>TRUE</formula>
    </cfRule>
  </conditionalFormatting>
  <conditionalFormatting sqref="K8:K10 K14 K26 K30 K34 K38 K42 K46:K47 K18 K22">
    <cfRule type="containsText" dxfId="36" priority="400" operator="containsText" text="Em andamento">
      <formula>NOT(ISERROR(SEARCH("Em andamento",K8)))</formula>
    </cfRule>
    <cfRule type="containsText" dxfId="35" priority="401" operator="containsText" text="Em atraso">
      <formula>NOT(ISERROR(SEARCH("Em atraso",K8)))</formula>
    </cfRule>
    <cfRule type="containsText" dxfId="34" priority="402" operator="containsText" text="Concluído">
      <formula>NOT(ISERROR(SEARCH("Concluído",K8)))</formula>
    </cfRule>
  </conditionalFormatting>
  <conditionalFormatting sqref="B48">
    <cfRule type="expression" dxfId="33" priority="399">
      <formula>TRUE</formula>
    </cfRule>
  </conditionalFormatting>
  <conditionalFormatting sqref="K27 K31 K35 K39 K43">
    <cfRule type="containsText" dxfId="32" priority="388" operator="containsText" text="Em andamento">
      <formula>NOT(ISERROR(SEARCH("Em andamento",K27)))</formula>
    </cfRule>
    <cfRule type="containsText" dxfId="31" priority="389" operator="containsText" text="Em atraso">
      <formula>NOT(ISERROR(SEARCH("Em atraso",K27)))</formula>
    </cfRule>
    <cfRule type="containsText" dxfId="30" priority="390" operator="containsText" text="Concluído">
      <formula>NOT(ISERROR(SEARCH("Concluído",K27)))</formula>
    </cfRule>
  </conditionalFormatting>
  <conditionalFormatting sqref="K12 K28 K32 K36 K40 K44">
    <cfRule type="containsText" dxfId="29" priority="377" operator="containsText" text="Em andamento">
      <formula>NOT(ISERROR(SEARCH("Em andamento",K12)))</formula>
    </cfRule>
    <cfRule type="containsText" dxfId="28" priority="378" operator="containsText" text="Em atraso">
      <formula>NOT(ISERROR(SEARCH("Em atraso",K12)))</formula>
    </cfRule>
    <cfRule type="containsText" dxfId="27" priority="379" operator="containsText" text="Concluído">
      <formula>NOT(ISERROR(SEARCH("Concluído",K12)))</formula>
    </cfRule>
  </conditionalFormatting>
  <conditionalFormatting sqref="K13 K21 K25 K29 K33 K37 K41 K45">
    <cfRule type="containsText" dxfId="26" priority="366" operator="containsText" text="Em andamento">
      <formula>NOT(ISERROR(SEARCH("Em andamento",K13)))</formula>
    </cfRule>
    <cfRule type="containsText" dxfId="25" priority="367" operator="containsText" text="Em atraso">
      <formula>NOT(ISERROR(SEARCH("Em atraso",K13)))</formula>
    </cfRule>
    <cfRule type="containsText" dxfId="24" priority="368" operator="containsText" text="Concluído">
      <formula>NOT(ISERROR(SEARCH("Concluído",K13)))</formula>
    </cfRule>
  </conditionalFormatting>
  <conditionalFormatting sqref="K11">
    <cfRule type="containsText" dxfId="23" priority="22" operator="containsText" text="Em andamento">
      <formula>NOT(ISERROR(SEARCH("Em andamento",K11)))</formula>
    </cfRule>
    <cfRule type="containsText" dxfId="22" priority="23" operator="containsText" text="Em atraso">
      <formula>NOT(ISERROR(SEARCH("Em atraso",K11)))</formula>
    </cfRule>
    <cfRule type="containsText" dxfId="21" priority="24" operator="containsText" text="Concluído">
      <formula>NOT(ISERROR(SEARCH("Concluído",K11)))</formula>
    </cfRule>
  </conditionalFormatting>
  <conditionalFormatting sqref="K15">
    <cfRule type="containsText" dxfId="20" priority="19" operator="containsText" text="Em andamento">
      <formula>NOT(ISERROR(SEARCH("Em andamento",K15)))</formula>
    </cfRule>
    <cfRule type="containsText" dxfId="19" priority="20" operator="containsText" text="Em atraso">
      <formula>NOT(ISERROR(SEARCH("Em atraso",K15)))</formula>
    </cfRule>
    <cfRule type="containsText" dxfId="18" priority="21" operator="containsText" text="Concluído">
      <formula>NOT(ISERROR(SEARCH("Concluído",K15)))</formula>
    </cfRule>
  </conditionalFormatting>
  <conditionalFormatting sqref="K16">
    <cfRule type="containsText" dxfId="17" priority="16" operator="containsText" text="Em andamento">
      <formula>NOT(ISERROR(SEARCH("Em andamento",K16)))</formula>
    </cfRule>
    <cfRule type="containsText" dxfId="16" priority="17" operator="containsText" text="Em atraso">
      <formula>NOT(ISERROR(SEARCH("Em atraso",K16)))</formula>
    </cfRule>
    <cfRule type="containsText" dxfId="15" priority="18" operator="containsText" text="Concluído">
      <formula>NOT(ISERROR(SEARCH("Concluído",K16)))</formula>
    </cfRule>
  </conditionalFormatting>
  <conditionalFormatting sqref="K17">
    <cfRule type="containsText" dxfId="14" priority="13" operator="containsText" text="Em andamento">
      <formula>NOT(ISERROR(SEARCH("Em andamento",K17)))</formula>
    </cfRule>
    <cfRule type="containsText" dxfId="13" priority="14" operator="containsText" text="Em atraso">
      <formula>NOT(ISERROR(SEARCH("Em atraso",K17)))</formula>
    </cfRule>
    <cfRule type="containsText" dxfId="12" priority="15" operator="containsText" text="Concluído">
      <formula>NOT(ISERROR(SEARCH("Concluído",K17)))</formula>
    </cfRule>
  </conditionalFormatting>
  <conditionalFormatting sqref="K19">
    <cfRule type="containsText" dxfId="11" priority="10" operator="containsText" text="Em andamento">
      <formula>NOT(ISERROR(SEARCH("Em andamento",K19)))</formula>
    </cfRule>
    <cfRule type="containsText" dxfId="10" priority="11" operator="containsText" text="Em atraso">
      <formula>NOT(ISERROR(SEARCH("Em atraso",K19)))</formula>
    </cfRule>
    <cfRule type="containsText" dxfId="9" priority="12" operator="containsText" text="Concluído">
      <formula>NOT(ISERROR(SEARCH("Concluído",K19)))</formula>
    </cfRule>
  </conditionalFormatting>
  <conditionalFormatting sqref="K20">
    <cfRule type="containsText" dxfId="8" priority="7" operator="containsText" text="Em andamento">
      <formula>NOT(ISERROR(SEARCH("Em andamento",K20)))</formula>
    </cfRule>
    <cfRule type="containsText" dxfId="7" priority="8" operator="containsText" text="Em atraso">
      <formula>NOT(ISERROR(SEARCH("Em atraso",K20)))</formula>
    </cfRule>
    <cfRule type="containsText" dxfId="6" priority="9" operator="containsText" text="Concluído">
      <formula>NOT(ISERROR(SEARCH("Concluído",K20)))</formula>
    </cfRule>
  </conditionalFormatting>
  <conditionalFormatting sqref="K23">
    <cfRule type="containsText" dxfId="5" priority="4" operator="containsText" text="Em andamento">
      <formula>NOT(ISERROR(SEARCH("Em andamento",K23)))</formula>
    </cfRule>
    <cfRule type="containsText" dxfId="4" priority="5" operator="containsText" text="Em atraso">
      <formula>NOT(ISERROR(SEARCH("Em atraso",K23)))</formula>
    </cfRule>
    <cfRule type="containsText" dxfId="3" priority="6" operator="containsText" text="Concluído">
      <formula>NOT(ISERROR(SEARCH("Concluído",K23)))</formula>
    </cfRule>
  </conditionalFormatting>
  <conditionalFormatting sqref="K24">
    <cfRule type="containsText" dxfId="2" priority="1" operator="containsText" text="Em andamento">
      <formula>NOT(ISERROR(SEARCH("Em andamento",K24)))</formula>
    </cfRule>
    <cfRule type="containsText" dxfId="1" priority="2" operator="containsText" text="Em atraso">
      <formula>NOT(ISERROR(SEARCH("Em atraso",K24)))</formula>
    </cfRule>
    <cfRule type="containsText" dxfId="0" priority="3" operator="containsText" text="Concluído">
      <formula>NOT(ISERROR(SEARCH("Concluído",K24)))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F7" sqref="F7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28</v>
      </c>
      <c r="B1" s="54" t="s">
        <v>26</v>
      </c>
      <c r="C1" s="56" t="s">
        <v>29</v>
      </c>
      <c r="D1" s="57" t="s">
        <v>95</v>
      </c>
      <c r="E1" s="57"/>
      <c r="F1" s="57"/>
      <c r="G1" s="58"/>
    </row>
    <row r="2" spans="1:10" x14ac:dyDescent="0.25">
      <c r="A2" s="77" t="s">
        <v>74</v>
      </c>
      <c r="B2" s="78"/>
      <c r="C2" s="78"/>
      <c r="D2" s="78"/>
      <c r="E2" s="78"/>
      <c r="F2" s="78"/>
      <c r="G2" s="78"/>
      <c r="H2" s="5"/>
      <c r="I2" s="5"/>
      <c r="J2" s="5"/>
    </row>
    <row r="3" spans="1:10" ht="35.25" customHeight="1" x14ac:dyDescent="0.25">
      <c r="A3" s="78"/>
      <c r="B3" s="78"/>
      <c r="C3" s="78"/>
      <c r="D3" s="78"/>
      <c r="E3" s="78"/>
      <c r="F3" s="78"/>
      <c r="G3" s="78"/>
    </row>
    <row r="4" spans="1:10" ht="20.25" customHeight="1" x14ac:dyDescent="0.75">
      <c r="A4" s="78"/>
      <c r="B4" s="78"/>
      <c r="C4" s="78"/>
      <c r="D4" s="78"/>
      <c r="E4" s="78"/>
      <c r="F4" s="78"/>
      <c r="G4" s="78"/>
      <c r="H4" s="8"/>
      <c r="I4" s="8"/>
      <c r="J4" s="8"/>
    </row>
    <row r="5" spans="1:10" ht="50.25" customHeight="1" x14ac:dyDescent="0.25">
      <c r="A5" s="78"/>
      <c r="B5" s="78"/>
      <c r="C5" s="78"/>
      <c r="D5" s="78"/>
      <c r="E5" s="78"/>
      <c r="F5" s="78"/>
      <c r="G5" s="78"/>
    </row>
    <row r="6" spans="1:10" x14ac:dyDescent="0.25">
      <c r="A6" s="63" t="s">
        <v>68</v>
      </c>
      <c r="B6" s="63" t="s">
        <v>69</v>
      </c>
      <c r="C6" s="64" t="s">
        <v>70</v>
      </c>
      <c r="D6" s="64" t="s">
        <v>71</v>
      </c>
      <c r="E6" s="64" t="s">
        <v>72</v>
      </c>
      <c r="F6" s="64" t="s">
        <v>96</v>
      </c>
      <c r="G6" s="64" t="s">
        <v>73</v>
      </c>
    </row>
    <row r="7" spans="1:10" ht="105" x14ac:dyDescent="0.25">
      <c r="A7" s="66" t="s">
        <v>75</v>
      </c>
      <c r="B7" s="67" t="s">
        <v>82</v>
      </c>
      <c r="C7" s="68" t="s">
        <v>85</v>
      </c>
      <c r="D7" s="69">
        <v>42503</v>
      </c>
      <c r="E7" s="69">
        <v>42504</v>
      </c>
      <c r="F7" s="70">
        <v>42506</v>
      </c>
      <c r="G7" s="68" t="s">
        <v>98</v>
      </c>
    </row>
    <row r="8" spans="1:10" ht="60" x14ac:dyDescent="0.25">
      <c r="A8" s="66" t="s">
        <v>76</v>
      </c>
      <c r="B8" s="67" t="s">
        <v>83</v>
      </c>
      <c r="C8" s="68" t="s">
        <v>84</v>
      </c>
      <c r="D8" s="69">
        <v>42503</v>
      </c>
      <c r="E8" s="69">
        <v>42504</v>
      </c>
      <c r="F8" s="70">
        <v>42505</v>
      </c>
      <c r="G8" s="68" t="s">
        <v>98</v>
      </c>
    </row>
    <row r="9" spans="1:10" ht="60" x14ac:dyDescent="0.25">
      <c r="A9" s="66" t="s">
        <v>77</v>
      </c>
      <c r="B9" s="67" t="s">
        <v>87</v>
      </c>
      <c r="C9" s="68" t="s">
        <v>86</v>
      </c>
      <c r="D9" s="69">
        <v>42505</v>
      </c>
      <c r="E9" s="69">
        <v>42506</v>
      </c>
      <c r="F9" s="70">
        <v>42510</v>
      </c>
      <c r="G9" s="68" t="s">
        <v>98</v>
      </c>
    </row>
    <row r="10" spans="1:10" ht="60" x14ac:dyDescent="0.25">
      <c r="A10" s="66" t="s">
        <v>78</v>
      </c>
      <c r="B10" s="67" t="s">
        <v>89</v>
      </c>
      <c r="C10" s="68" t="s">
        <v>88</v>
      </c>
      <c r="D10" s="69">
        <v>42505</v>
      </c>
      <c r="E10" s="69">
        <v>42506</v>
      </c>
      <c r="F10" s="70">
        <v>42510</v>
      </c>
      <c r="G10" s="68" t="s">
        <v>98</v>
      </c>
    </row>
    <row r="11" spans="1:10" ht="75" x14ac:dyDescent="0.25">
      <c r="A11" s="66" t="s">
        <v>79</v>
      </c>
      <c r="B11" s="67" t="s">
        <v>93</v>
      </c>
      <c r="C11" s="68" t="s">
        <v>90</v>
      </c>
      <c r="D11" s="69">
        <v>42507</v>
      </c>
      <c r="E11" s="69">
        <v>42508</v>
      </c>
      <c r="F11" s="70">
        <v>42510</v>
      </c>
      <c r="G11" s="68" t="s">
        <v>98</v>
      </c>
    </row>
    <row r="12" spans="1:10" x14ac:dyDescent="0.25">
      <c r="A12" s="66" t="s">
        <v>80</v>
      </c>
      <c r="B12" s="67" t="s">
        <v>94</v>
      </c>
      <c r="C12" s="68" t="s">
        <v>26</v>
      </c>
      <c r="D12" s="69">
        <v>42509</v>
      </c>
      <c r="E12" s="69">
        <v>42509</v>
      </c>
      <c r="F12" s="70">
        <v>42510</v>
      </c>
      <c r="G12" s="68" t="s">
        <v>98</v>
      </c>
    </row>
    <row r="13" spans="1:10" x14ac:dyDescent="0.25">
      <c r="A13" s="66" t="s">
        <v>80</v>
      </c>
      <c r="B13" s="67" t="s">
        <v>91</v>
      </c>
      <c r="C13" s="68" t="s">
        <v>25</v>
      </c>
      <c r="D13" s="69">
        <v>42509</v>
      </c>
      <c r="E13" s="69">
        <v>42509</v>
      </c>
      <c r="F13" s="70">
        <v>42510</v>
      </c>
      <c r="G13" s="68" t="s">
        <v>98</v>
      </c>
    </row>
    <row r="14" spans="1:10" x14ac:dyDescent="0.25">
      <c r="A14" s="66" t="s">
        <v>81</v>
      </c>
      <c r="B14" s="67" t="s">
        <v>92</v>
      </c>
      <c r="C14" s="68" t="s">
        <v>25</v>
      </c>
      <c r="D14" s="69">
        <v>42509</v>
      </c>
      <c r="E14" s="69">
        <v>42509</v>
      </c>
      <c r="F14" s="70">
        <v>42510</v>
      </c>
      <c r="G14" s="68" t="s">
        <v>98</v>
      </c>
    </row>
    <row r="15" spans="1:10" x14ac:dyDescent="0.25">
      <c r="B15" s="55"/>
    </row>
    <row r="16" spans="1:10" x14ac:dyDescent="0.25">
      <c r="B16" s="55"/>
    </row>
    <row r="17" spans="2:2" x14ac:dyDescent="0.25">
      <c r="B17" s="55"/>
    </row>
    <row r="18" spans="2:2" x14ac:dyDescent="0.25">
      <c r="B18" s="55"/>
    </row>
    <row r="19" spans="2:2" x14ac:dyDescent="0.25">
      <c r="B19" s="55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G5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28</v>
      </c>
      <c r="B1" s="54" t="s">
        <v>84</v>
      </c>
      <c r="C1" s="56" t="s">
        <v>29</v>
      </c>
      <c r="D1" s="57" t="s">
        <v>95</v>
      </c>
      <c r="E1" s="57"/>
      <c r="F1" s="57"/>
      <c r="G1" s="58"/>
    </row>
    <row r="2" spans="1:10" x14ac:dyDescent="0.25">
      <c r="A2" s="77" t="s">
        <v>99</v>
      </c>
      <c r="B2" s="78"/>
      <c r="C2" s="78"/>
      <c r="D2" s="78"/>
      <c r="E2" s="78"/>
      <c r="F2" s="78"/>
      <c r="G2" s="78"/>
      <c r="H2" s="5"/>
      <c r="I2" s="5"/>
      <c r="J2" s="5"/>
    </row>
    <row r="3" spans="1:10" ht="35.25" customHeight="1" x14ac:dyDescent="0.25">
      <c r="A3" s="78"/>
      <c r="B3" s="78"/>
      <c r="C3" s="78"/>
      <c r="D3" s="78"/>
      <c r="E3" s="78"/>
      <c r="F3" s="78"/>
      <c r="G3" s="78"/>
    </row>
    <row r="4" spans="1:10" ht="20.25" customHeight="1" x14ac:dyDescent="0.75">
      <c r="A4" s="78"/>
      <c r="B4" s="78"/>
      <c r="C4" s="78"/>
      <c r="D4" s="78"/>
      <c r="E4" s="78"/>
      <c r="F4" s="78"/>
      <c r="G4" s="78"/>
      <c r="H4" s="8"/>
      <c r="I4" s="8"/>
      <c r="J4" s="8"/>
    </row>
    <row r="5" spans="1:10" ht="50.25" customHeight="1" x14ac:dyDescent="0.25">
      <c r="A5" s="78"/>
      <c r="B5" s="78"/>
      <c r="C5" s="78"/>
      <c r="D5" s="78"/>
      <c r="E5" s="78"/>
      <c r="F5" s="78"/>
      <c r="G5" s="78"/>
    </row>
    <row r="6" spans="1:10" x14ac:dyDescent="0.25">
      <c r="A6" s="63"/>
      <c r="B6" s="63"/>
      <c r="C6" s="64"/>
      <c r="D6" s="64"/>
      <c r="E6" s="64"/>
      <c r="F6" s="64"/>
      <c r="G6" s="64"/>
    </row>
    <row r="7" spans="1:10" ht="22.5" customHeight="1" x14ac:dyDescent="0.25">
      <c r="A7" s="65" t="s">
        <v>75</v>
      </c>
      <c r="B7" s="60" t="s">
        <v>113</v>
      </c>
      <c r="C7" s="62" t="s">
        <v>84</v>
      </c>
      <c r="D7" s="61">
        <v>42513</v>
      </c>
      <c r="E7" s="61">
        <v>42518</v>
      </c>
      <c r="F7" s="72">
        <v>42518</v>
      </c>
      <c r="G7" s="62" t="s">
        <v>114</v>
      </c>
    </row>
    <row r="8" spans="1:10" ht="30" x14ac:dyDescent="0.25">
      <c r="A8" s="65" t="s">
        <v>76</v>
      </c>
      <c r="B8" s="60" t="s">
        <v>115</v>
      </c>
      <c r="C8" s="71" t="s">
        <v>109</v>
      </c>
      <c r="D8" s="61">
        <v>42517</v>
      </c>
      <c r="E8" s="61">
        <v>42517</v>
      </c>
      <c r="F8" s="72">
        <v>42517</v>
      </c>
      <c r="G8" s="62" t="s">
        <v>114</v>
      </c>
    </row>
    <row r="9" spans="1:10" ht="75" x14ac:dyDescent="0.25">
      <c r="A9" s="65" t="s">
        <v>77</v>
      </c>
      <c r="B9" s="60" t="s">
        <v>101</v>
      </c>
      <c r="C9" s="62" t="s">
        <v>85</v>
      </c>
      <c r="D9" s="61">
        <v>42519</v>
      </c>
      <c r="E9" s="61">
        <v>42519</v>
      </c>
      <c r="F9" s="72">
        <v>42519</v>
      </c>
      <c r="G9" s="62" t="s">
        <v>114</v>
      </c>
    </row>
    <row r="10" spans="1:10" ht="60" x14ac:dyDescent="0.25">
      <c r="A10" s="65" t="s">
        <v>78</v>
      </c>
      <c r="B10" s="60" t="s">
        <v>102</v>
      </c>
      <c r="C10" s="62" t="s">
        <v>85</v>
      </c>
      <c r="D10" s="61">
        <v>42520</v>
      </c>
      <c r="E10" s="61">
        <v>42522</v>
      </c>
      <c r="F10" s="72">
        <v>42522</v>
      </c>
      <c r="G10" s="62" t="s">
        <v>114</v>
      </c>
    </row>
    <row r="11" spans="1:10" ht="60" x14ac:dyDescent="0.25">
      <c r="A11" s="65" t="s">
        <v>79</v>
      </c>
      <c r="B11" s="60" t="s">
        <v>100</v>
      </c>
      <c r="C11" s="62" t="s">
        <v>88</v>
      </c>
      <c r="D11" s="61">
        <v>42520</v>
      </c>
      <c r="E11" s="61">
        <v>42523</v>
      </c>
      <c r="F11" s="72">
        <v>42523</v>
      </c>
      <c r="G11" s="62" t="s">
        <v>114</v>
      </c>
    </row>
    <row r="12" spans="1:10" ht="45" x14ac:dyDescent="0.25">
      <c r="A12" s="65" t="s">
        <v>80</v>
      </c>
      <c r="B12" s="60" t="s">
        <v>105</v>
      </c>
      <c r="C12" s="62" t="s">
        <v>86</v>
      </c>
      <c r="D12" s="61">
        <v>42520</v>
      </c>
      <c r="E12" s="61">
        <v>42521</v>
      </c>
      <c r="F12" s="72">
        <v>42521</v>
      </c>
      <c r="G12" s="62" t="s">
        <v>114</v>
      </c>
    </row>
    <row r="13" spans="1:10" ht="45" x14ac:dyDescent="0.25">
      <c r="A13" s="65" t="s">
        <v>81</v>
      </c>
      <c r="B13" s="60" t="s">
        <v>103</v>
      </c>
      <c r="C13" s="62" t="s">
        <v>86</v>
      </c>
      <c r="D13" s="61">
        <v>42522</v>
      </c>
      <c r="E13" s="61">
        <v>42523</v>
      </c>
      <c r="F13" s="72">
        <v>42523</v>
      </c>
      <c r="G13" s="62" t="s">
        <v>114</v>
      </c>
    </row>
    <row r="14" spans="1:10" ht="45" x14ac:dyDescent="0.25">
      <c r="A14" s="65" t="s">
        <v>106</v>
      </c>
      <c r="B14" s="60" t="s">
        <v>104</v>
      </c>
      <c r="C14" s="62" t="s">
        <v>85</v>
      </c>
      <c r="D14" s="61">
        <v>42523</v>
      </c>
      <c r="E14" s="61">
        <v>42524</v>
      </c>
      <c r="F14" s="72">
        <v>42524</v>
      </c>
      <c r="G14" s="62" t="s">
        <v>114</v>
      </c>
    </row>
    <row r="15" spans="1:10" ht="90" x14ac:dyDescent="0.25">
      <c r="A15" s="65" t="s">
        <v>107</v>
      </c>
      <c r="B15" s="60" t="s">
        <v>108</v>
      </c>
      <c r="C15" s="62" t="s">
        <v>26</v>
      </c>
      <c r="D15" s="61">
        <v>42519</v>
      </c>
      <c r="E15" s="61">
        <v>42524</v>
      </c>
      <c r="F15" s="72">
        <v>42524</v>
      </c>
      <c r="G15" s="62" t="s">
        <v>114</v>
      </c>
    </row>
    <row r="16" spans="1:10" x14ac:dyDescent="0.25">
      <c r="A16" s="65" t="s">
        <v>111</v>
      </c>
      <c r="B16" s="60" t="s">
        <v>94</v>
      </c>
      <c r="C16" s="62" t="s">
        <v>84</v>
      </c>
      <c r="D16" s="61">
        <v>42524</v>
      </c>
      <c r="E16" s="61">
        <v>42524</v>
      </c>
      <c r="F16" s="73">
        <v>42525</v>
      </c>
      <c r="G16" s="62" t="s">
        <v>114</v>
      </c>
    </row>
    <row r="17" spans="1:10" ht="27" customHeight="1" x14ac:dyDescent="0.25">
      <c r="A17" s="65" t="s">
        <v>116</v>
      </c>
      <c r="B17" s="60" t="s">
        <v>110</v>
      </c>
      <c r="C17" s="71" t="s">
        <v>109</v>
      </c>
      <c r="D17" s="61">
        <v>42524</v>
      </c>
      <c r="E17" s="61">
        <v>42524</v>
      </c>
      <c r="F17" s="73">
        <v>42526</v>
      </c>
      <c r="G17" s="62" t="s">
        <v>114</v>
      </c>
    </row>
    <row r="18" spans="1:10" ht="33.75" customHeight="1" x14ac:dyDescent="0.25">
      <c r="A18" s="65" t="s">
        <v>117</v>
      </c>
      <c r="B18" s="60" t="s">
        <v>112</v>
      </c>
      <c r="C18" s="71" t="s">
        <v>118</v>
      </c>
      <c r="D18" s="61">
        <v>42524</v>
      </c>
      <c r="E18" s="61">
        <v>42524</v>
      </c>
      <c r="F18" s="73">
        <v>42527</v>
      </c>
      <c r="G18" s="62" t="s">
        <v>114</v>
      </c>
    </row>
    <row r="19" spans="1:10" x14ac:dyDescent="0.25">
      <c r="B19" s="55"/>
    </row>
    <row r="20" spans="1:10" s="59" customFormat="1" x14ac:dyDescent="0.25">
      <c r="A20"/>
      <c r="B20" s="55"/>
      <c r="H20"/>
      <c r="I20"/>
      <c r="J20"/>
    </row>
    <row r="21" spans="1:10" s="59" customFormat="1" x14ac:dyDescent="0.25">
      <c r="A21"/>
      <c r="B21" s="55"/>
      <c r="H21"/>
      <c r="I21"/>
      <c r="J21"/>
    </row>
    <row r="22" spans="1:10" s="59" customFormat="1" x14ac:dyDescent="0.25">
      <c r="A22"/>
      <c r="B22" s="55"/>
      <c r="H22"/>
      <c r="I22"/>
      <c r="J22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0" sqref="D10"/>
    </sheetView>
  </sheetViews>
  <sheetFormatPr defaultRowHeight="15" x14ac:dyDescent="0.25"/>
  <sheetData>
    <row r="1" spans="1:9" ht="15" customHeight="1" thickTop="1" thickBot="1" x14ac:dyDescent="0.3">
      <c r="A1" s="79" t="s">
        <v>119</v>
      </c>
      <c r="B1" s="79"/>
      <c r="C1" s="79"/>
      <c r="D1" s="79"/>
      <c r="E1" s="79"/>
      <c r="F1" s="79"/>
      <c r="G1" s="79"/>
      <c r="H1" s="79"/>
      <c r="I1" s="79"/>
    </row>
    <row r="2" spans="1:9" ht="16.5" thickTop="1" thickBot="1" x14ac:dyDescent="0.3">
      <c r="A2" s="79"/>
      <c r="B2" s="79"/>
      <c r="C2" s="79"/>
      <c r="D2" s="79"/>
      <c r="E2" s="79"/>
      <c r="F2" s="79"/>
      <c r="G2" s="79"/>
      <c r="H2" s="79"/>
      <c r="I2" s="79"/>
    </row>
    <row r="3" spans="1:9" ht="16.5" thickTop="1" thickBot="1" x14ac:dyDescent="0.3">
      <c r="A3" s="79"/>
      <c r="B3" s="79"/>
      <c r="C3" s="79"/>
      <c r="D3" s="79"/>
      <c r="E3" s="79"/>
      <c r="F3" s="79"/>
      <c r="G3" s="79"/>
      <c r="H3" s="79"/>
      <c r="I3" s="79"/>
    </row>
    <row r="4" spans="1:9" ht="16.5" thickTop="1" thickBot="1" x14ac:dyDescent="0.3">
      <c r="A4" s="79"/>
      <c r="B4" s="79"/>
      <c r="C4" s="79"/>
      <c r="D4" s="79"/>
      <c r="E4" s="79"/>
      <c r="F4" s="79"/>
      <c r="G4" s="79"/>
      <c r="H4" s="79"/>
      <c r="I4" s="79"/>
    </row>
    <row r="5" spans="1:9" ht="16.5" thickTop="1" thickBot="1" x14ac:dyDescent="0.3">
      <c r="A5" s="80" t="str">
        <f>HYPERLINK("https://trello.com/b/Bc4qaimg", "Quadro de Task")</f>
        <v>Quadro de Task</v>
      </c>
      <c r="B5" s="80"/>
      <c r="C5" s="80"/>
      <c r="D5" s="80"/>
      <c r="E5" s="80"/>
      <c r="F5" s="80"/>
      <c r="G5" s="80"/>
      <c r="H5" s="80"/>
      <c r="I5" s="80"/>
    </row>
    <row r="6" spans="1:9" ht="16.5" thickTop="1" thickBot="1" x14ac:dyDescent="0.3">
      <c r="A6" s="80"/>
      <c r="B6" s="80"/>
      <c r="C6" s="80"/>
      <c r="D6" s="80"/>
      <c r="E6" s="80"/>
      <c r="F6" s="80"/>
      <c r="G6" s="80"/>
      <c r="H6" s="80"/>
      <c r="I6" s="80"/>
    </row>
    <row r="7" spans="1:9" ht="16.5" thickTop="1" thickBot="1" x14ac:dyDescent="0.3">
      <c r="A7" s="80"/>
      <c r="B7" s="80"/>
      <c r="C7" s="80"/>
      <c r="D7" s="80"/>
      <c r="E7" s="80"/>
      <c r="F7" s="80"/>
      <c r="G7" s="80"/>
      <c r="H7" s="80"/>
      <c r="I7" s="80"/>
    </row>
    <row r="8" spans="1:9" ht="16.5" thickTop="1" thickBot="1" x14ac:dyDescent="0.3">
      <c r="A8" s="80"/>
      <c r="B8" s="80"/>
      <c r="C8" s="80"/>
      <c r="D8" s="80"/>
      <c r="E8" s="80"/>
      <c r="F8" s="80"/>
      <c r="G8" s="80"/>
      <c r="H8" s="80"/>
      <c r="I8" s="80"/>
    </row>
    <row r="9" spans="1:9" ht="15.75" thickTop="1" x14ac:dyDescent="0.25">
      <c r="A9" s="59"/>
      <c r="B9" s="59"/>
      <c r="C9" s="59"/>
      <c r="D9" s="59"/>
      <c r="E9" s="59"/>
      <c r="F9" s="59"/>
      <c r="G9" s="59"/>
    </row>
    <row r="10" spans="1:9" x14ac:dyDescent="0.25">
      <c r="A10" s="59"/>
      <c r="B10" s="59"/>
      <c r="C10" s="59"/>
      <c r="D10" s="59"/>
      <c r="E10" s="59"/>
      <c r="F10" s="59"/>
      <c r="G10" s="59"/>
    </row>
    <row r="11" spans="1:9" x14ac:dyDescent="0.25">
      <c r="A11" s="59"/>
      <c r="B11" s="59"/>
      <c r="C11" s="59"/>
      <c r="D11" s="59"/>
      <c r="E11" s="59"/>
      <c r="F11" s="59"/>
      <c r="G11" s="59"/>
    </row>
  </sheetData>
  <mergeCells count="2">
    <mergeCell ref="A1:I4"/>
    <mergeCell ref="A5:I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Cronograma + Diagrama de Gantt</vt:lpstr>
      <vt:lpstr>Sprint 1</vt:lpstr>
      <vt:lpstr>Sprint 2</vt:lpstr>
      <vt:lpstr>Planilha1</vt:lpstr>
      <vt:lpstr>periodo_selecionado</vt:lpstr>
    </vt:vector>
  </TitlesOfParts>
  <LinksUpToDate>false</LinksUpToDate>
  <SharedDoc>false</SharedDoc>
  <HyperlinkBase>https://www.linkedin.com/pub/hugo-maldonado/3a/a9b/b40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2016-06-24T20:11:27Z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