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EstaPasta_de_trabalho" hidePivotFieldList="1" autoCompressPictures="0"/>
  <bookViews>
    <workbookView xWindow="0" yWindow="0" windowWidth="20490" windowHeight="7905" activeTab="1"/>
  </bookViews>
  <sheets>
    <sheet name="Cronograma + Diagrama de Gantt" sheetId="1" r:id="rId1"/>
    <sheet name="Plan1" sheetId="2" r:id="rId2"/>
  </sheets>
  <externalReferences>
    <externalReference r:id="rId3"/>
  </externalReferences>
  <definedNames>
    <definedName name="_xlnm._FilterDatabase" localSheetId="0" hidden="1">'Cronograma + Diagrama de Gantt'!$B$6:$L$6</definedName>
    <definedName name="anos">[1]Listas!$A$4:$A$15</definedName>
    <definedName name="meses">[1]Listas!$C$4:$C$15</definedName>
    <definedName name="periodo_selecionado">'Cronograma + Diagrama de Gantt'!$J$2</definedName>
    <definedName name="PeriodoInPlanejado">'Cronograma + Diagrama de Gantt'!A$6=MEDIAN('Cronograma + Diagrama de Gantt'!A$6,'Cronograma + Diagrama de Gantt'!$G1,'Cronograma + Diagrama de Gantt'!$G1+'Cronograma + Diagrama de Gantt'!$D1-1)</definedName>
    <definedName name="PeriodoInReal">'Cronograma + Diagrama de Gantt'!A$6=MEDIAN('Cronograma + Diagrama de Gantt'!A$6,'Cronograma + Diagrama de Gantt'!$H1,'Cronograma + Diagrama de Gantt'!$H1+'Cronograma + Diagrama de Gantt'!$E1-1)</definedName>
    <definedName name="Plano">PeriodoInPlanejado*('Cronograma + Diagrama de Gantt'!$G1&gt;0)</definedName>
    <definedName name="PorcentagemConcluída">PorcentagemConcluídaPosterior*PeriodoInPlanejado</definedName>
    <definedName name="PorcentagemConcluídaPosterior">('Cronograma + Diagrama de Gantt'!A$6=MEDIAN('Cronograma + Diagrama de Gantt'!A$6,'Cronograma + Diagrama de Gantt'!$H1,'Cronograma + Diagrama de Gantt'!$H1+'Cronograma + Diagrama de Gantt'!$E1)*('Cronograma + Diagrama de Gantt'!$H1&gt;0))*(('Cronograma + Diagrama de Gantt'!A$6&lt;(INT('Cronograma + Diagrama de Gantt'!$H1+'Cronograma + Diagrama de Gantt'!$E1*'Cronograma + Diagrama de Gantt'!$F1)))+('Cronograma + Diagrama de Gantt'!A$6='Cronograma + Diagrama de Gantt'!$H1))*('Cronograma + Diagrama de Gantt'!$F1&gt;0)</definedName>
    <definedName name="Real">(PeriodoInReal*('Cronograma + Diagrama de Gantt'!$H1&gt;0))*PeriodoInPlanejado</definedName>
    <definedName name="RealPosterior">PeriodoInReal*('Cronograma + Diagrama de Gantt'!$H1&gt;0)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I8" i="1"/>
  <c r="I9" i="1"/>
  <c r="I10" i="1"/>
  <c r="I11" i="1"/>
  <c r="I12" i="1"/>
  <c r="I13" i="1"/>
  <c r="I14" i="1"/>
  <c r="J8" i="1"/>
  <c r="J9" i="1"/>
  <c r="J10" i="1"/>
  <c r="J11" i="1"/>
  <c r="J12" i="1"/>
  <c r="J13" i="1"/>
  <c r="J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K14" i="1"/>
  <c r="I47" i="1"/>
  <c r="J47" i="1"/>
  <c r="K47" i="1"/>
  <c r="K13" i="1"/>
  <c r="K12" i="1"/>
  <c r="K11" i="1"/>
  <c r="B54" i="1"/>
  <c r="B57" i="1"/>
  <c r="I7" i="1"/>
  <c r="C54" i="1"/>
  <c r="N6" i="1"/>
  <c r="J7" i="1"/>
  <c r="H7" i="1"/>
  <c r="E7" i="1"/>
  <c r="G7" i="1"/>
  <c r="D7" i="1"/>
  <c r="K8" i="1"/>
  <c r="K9" i="1"/>
  <c r="K10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</calcChain>
</file>

<file path=xl/sharedStrings.xml><?xml version="1.0" encoding="utf-8"?>
<sst xmlns="http://schemas.openxmlformats.org/spreadsheetml/2006/main" count="145" uniqueCount="96">
  <si>
    <t>Real</t>
  </si>
  <si>
    <t>DURAÇÃO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</si>
  <si>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</si>
  <si>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</si>
  <si>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</si>
  <si>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</si>
  <si>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NOME DA ATIVIDADE</t>
  </si>
  <si>
    <t>Data início do Projeto:</t>
  </si>
  <si>
    <t>Planejado</t>
  </si>
  <si>
    <t>REAL DURAÇÃO</t>
  </si>
  <si>
    <t>PORCENTAGEM CONCLUÍDO</t>
  </si>
  <si>
    <t>DATA INÍCIO</t>
  </si>
  <si>
    <t>REAL DATA INÍCIO</t>
  </si>
  <si>
    <t>RECURSOS</t>
  </si>
  <si>
    <t>DATA TÉRMINO</t>
  </si>
  <si>
    <t>REAL DATA TÉRMINO</t>
  </si>
  <si>
    <t>% Concluída</t>
  </si>
  <si>
    <t>1.0</t>
  </si>
  <si>
    <t>0.0</t>
  </si>
  <si>
    <t>STATUS</t>
  </si>
  <si>
    <t>Projeto My Study Life</t>
  </si>
  <si>
    <t>SPRINT</t>
  </si>
  <si>
    <t>Levantar Histórias de Usuário</t>
  </si>
  <si>
    <t>Definir Plano do Projeto</t>
  </si>
  <si>
    <t>Planejamento do Sprint</t>
  </si>
  <si>
    <t>Toda a Equipe</t>
  </si>
  <si>
    <t>Jean Marcos</t>
  </si>
  <si>
    <t>História de usuário HU01</t>
  </si>
  <si>
    <t>Responsável:</t>
  </si>
  <si>
    <t>Versão:</t>
  </si>
  <si>
    <t>História de usuário HU02</t>
  </si>
  <si>
    <t>História de usuário HU03</t>
  </si>
  <si>
    <t>História de usuário HU04</t>
  </si>
  <si>
    <t>Entregar Projeto</t>
  </si>
  <si>
    <t>Equipe Desenv.</t>
  </si>
  <si>
    <t>História de usuário HU05</t>
  </si>
  <si>
    <t>História de usuário HU06</t>
  </si>
  <si>
    <t>História de usuário HU07</t>
  </si>
  <si>
    <t>História de usuário HU08</t>
  </si>
  <si>
    <t>História de usuário HU09</t>
  </si>
  <si>
    <t>História de usuário HU10</t>
  </si>
  <si>
    <t>História de usuário HU11</t>
  </si>
  <si>
    <t>História de usuário HU12</t>
  </si>
  <si>
    <t>História de usuário HU13</t>
  </si>
  <si>
    <t>História de usuário HU14</t>
  </si>
  <si>
    <t>História de usuário HU15</t>
  </si>
  <si>
    <t>História de usuário HU16</t>
  </si>
  <si>
    <t>História de usuário HU17</t>
  </si>
  <si>
    <t>História de usuário HU18</t>
  </si>
  <si>
    <t>História de usuário HU19</t>
  </si>
  <si>
    <t>História de usuário HU20</t>
  </si>
  <si>
    <t>História de usuário HU21</t>
  </si>
  <si>
    <t>História de usuário HU22</t>
  </si>
  <si>
    <t>História de usuário HU23</t>
  </si>
  <si>
    <t>História de usuário HU24</t>
  </si>
  <si>
    <t>História de usuário HU25</t>
  </si>
  <si>
    <t>História de usuário HU26</t>
  </si>
  <si>
    <t>História de usuário HU27</t>
  </si>
  <si>
    <t>História de usuário HU28</t>
  </si>
  <si>
    <t>História de usuário HU29</t>
  </si>
  <si>
    <t>História de usuário HU30</t>
  </si>
  <si>
    <t>História de usuário HU31</t>
  </si>
  <si>
    <t>História de usuário HU32</t>
  </si>
  <si>
    <t>História de usuário HU33</t>
  </si>
  <si>
    <t>História de usuário HU34</t>
  </si>
  <si>
    <t>História de usuário HU35</t>
  </si>
  <si>
    <t>História de usuário HU36</t>
  </si>
  <si>
    <t>Projeto My Study Life - Cronograma</t>
  </si>
  <si>
    <t>ID Tarefa</t>
  </si>
  <si>
    <t>Descrição</t>
  </si>
  <si>
    <t>Responsável</t>
  </si>
  <si>
    <t>Data Início</t>
  </si>
  <si>
    <t>Data Final</t>
  </si>
  <si>
    <t>Status</t>
  </si>
  <si>
    <r>
      <t xml:space="preserve">Projeto My Study Life
</t>
    </r>
    <r>
      <rPr>
        <b/>
        <sz val="36"/>
        <color theme="1" tint="0.249977111117893"/>
        <rFont val="Calibri"/>
        <family val="2"/>
        <scheme val="minor"/>
      </rPr>
      <t>Sprint 1</t>
    </r>
  </si>
  <si>
    <t>TASK-01</t>
  </si>
  <si>
    <t>TASK-02</t>
  </si>
  <si>
    <t>TASK-03</t>
  </si>
  <si>
    <t>TASK-04</t>
  </si>
  <si>
    <t>TASK-05</t>
  </si>
  <si>
    <t>TASK-06</t>
  </si>
  <si>
    <t>TASK-07</t>
  </si>
  <si>
    <t>Iniciada</t>
  </si>
  <si>
    <t>Preparar base de dados para persistência de usuários. Ao final dessa tarefa desse ser possível acessar um banco de dados (remoto) e buscar dados de usuários com base no email (login). Os cripts usados para criar o banco devem ser inseridos por meio de documento no diretório de documentos do código. As senhas de acesso ao servidor mysql devem estar documentadas no documento de senhas. Dica: usar conta gratuita da amazon para criar instância grátis, instalar mysql, e criar banco. Decisões relativas a aspectos internos dessa tarefa podem ser decididos pelo implementador.</t>
  </si>
  <si>
    <t>Criar uma aplicação laravel última versão no repositório do código, testar seu funcionamento em máquinas locais. Lembre-se que é necessário um serviço WAMP rodando. Decisões relativas a aspectos internos dessa tarefa podem ser decididos pelo implementador.</t>
  </si>
  <si>
    <t>João Gabriel</t>
  </si>
  <si>
    <t>Tiago Damascena</t>
  </si>
  <si>
    <t>Michel Berigo</t>
  </si>
  <si>
    <t>Não inciada</t>
  </si>
  <si>
    <t>Conectar a aplicação laravel criada com o banco de dados (dados do banco estarão disponíveis no documento de senhas). Então criar os models referentes as tabelas criadas no banco de dados. Decisões relativas a aspectos internos dessa tarefa podem ser decididos pelo implementador.</t>
  </si>
  <si>
    <t>Bruno dos Santos</t>
  </si>
  <si>
    <t>Criar endpoints na aplicação para criar um usuário, logar um usuário, deslogar um usuário e exlcuir um usuário. Endpoints devem ser documentados no documento de endpoints. Decisões relativas a aspectos internos dessa tarefa podem ser decididos pelo implementador.</t>
  </si>
  <si>
    <t>Nikolas Xavier</t>
  </si>
  <si>
    <t>Reunição Sprint Review</t>
  </si>
  <si>
    <t>Reunição Sprint Planning</t>
  </si>
  <si>
    <t>Criar página (view laravel) para criar/logar conta. Criar uma página home incial para ser a próxima página após o login. Nessa página home deve haver em algum lugar um menu com opções de deslogar e excluir a conta. Nos formulários para logar, criar conta, excluir e sair, a ação do form html deve ser um POST no respectivo endpoint. Decisões relativas a aspectos internos dessa tarefa podem ser decididos pelo implementador.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</si>
</sst>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0"/>
      <color rgb="FF00407E"/>
      <name val="Corbel"/>
      <family val="2"/>
      <scheme val="major"/>
    </font>
    <font>
      <sz val="11"/>
      <color rgb="FF00407E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0"/>
      <name val="Calibri"/>
      <family val="2"/>
    </font>
    <font>
      <b/>
      <sz val="12"/>
      <color rgb="FF004080"/>
      <name val="Calibri"/>
      <family val="2"/>
    </font>
    <font>
      <sz val="16"/>
      <color theme="0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b/>
      <sz val="36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rgb="FF00407E"/>
      </patternFill>
    </fill>
    <fill>
      <patternFill patternType="solid">
        <fgColor rgb="FF004080"/>
        <bgColor indexed="64"/>
      </patternFill>
    </fill>
    <fill>
      <patternFill patternType="lightUp">
        <fgColor rgb="FF004080"/>
        <bgColor theme="7" tint="0.599963377788628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lightUp">
        <fgColor rgb="FFC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0040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7" fillId="0" borderId="3" applyFill="0" applyProtection="0">
      <alignment horizontal="center"/>
    </xf>
    <xf numFmtId="0" fontId="7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2" borderId="1" applyNumberFormat="0" applyProtection="0">
      <alignment horizontal="left" vertical="center"/>
    </xf>
    <xf numFmtId="0" fontId="1" fillId="0" borderId="0"/>
  </cellStyleXfs>
  <cellXfs count="67">
    <xf numFmtId="0" fontId="0" fillId="0" borderId="0" xfId="0">
      <alignment vertical="center"/>
    </xf>
    <xf numFmtId="0" fontId="0" fillId="9" borderId="0" xfId="0" applyFill="1">
      <alignment vertical="center"/>
    </xf>
    <xf numFmtId="14" fontId="16" fillId="9" borderId="0" xfId="0" applyNumberFormat="1" applyFont="1" applyFill="1" applyAlignment="1">
      <alignment horizontal="right" vertical="center"/>
    </xf>
    <xf numFmtId="14" fontId="16" fillId="9" borderId="0" xfId="0" applyNumberFormat="1" applyFont="1" applyFill="1" applyAlignment="1">
      <alignment horizontal="left" vertical="center"/>
    </xf>
    <xf numFmtId="1" fontId="9" fillId="9" borderId="0" xfId="7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  <xf numFmtId="14" fontId="8" fillId="9" borderId="0" xfId="7" applyNumberFormat="1" applyFill="1" applyBorder="1" applyAlignment="1" applyProtection="1">
      <alignment vertical="center"/>
      <protection locked="0"/>
    </xf>
    <xf numFmtId="0" fontId="10" fillId="0" borderId="0" xfId="1" applyFont="1" applyAlignment="1" applyProtection="1">
      <protection locked="0"/>
    </xf>
    <xf numFmtId="0" fontId="10" fillId="0" borderId="0" xfId="1" applyFont="1" applyAlignment="1" applyProtection="1">
      <alignment horizontal="center"/>
      <protection locked="0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3" fillId="0" borderId="0" xfId="2" applyProtection="1">
      <alignment horizontal="left"/>
      <protection locked="0"/>
    </xf>
    <xf numFmtId="9" fontId="4" fillId="0" borderId="0" xfId="6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5" fillId="0" borderId="0" xfId="5" applyFont="1" applyProtection="1">
      <alignment horizontal="left" vertical="center"/>
    </xf>
    <xf numFmtId="0" fontId="0" fillId="5" borderId="2" xfId="0" applyFill="1" applyBorder="1" applyAlignment="1" applyProtection="1">
      <alignment horizontal="center"/>
    </xf>
    <xf numFmtId="0" fontId="0" fillId="0" borderId="0" xfId="0" applyProtection="1">
      <alignment vertical="center"/>
    </xf>
    <xf numFmtId="0" fontId="11" fillId="4" borderId="2" xfId="0" applyFont="1" applyFill="1" applyBorder="1" applyAlignment="1" applyProtection="1">
      <alignment horizontal="center"/>
    </xf>
    <xf numFmtId="0" fontId="0" fillId="0" borderId="0" xfId="5" applyFont="1" applyProtection="1">
      <alignment horizontal="left" vertical="center"/>
    </xf>
    <xf numFmtId="0" fontId="0" fillId="8" borderId="2" xfId="0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3" fontId="7" fillId="0" borderId="4" xfId="3" applyBorder="1" applyProtection="1">
      <alignment horizontal="center"/>
    </xf>
    <xf numFmtId="14" fontId="7" fillId="0" borderId="4" xfId="3" applyNumberFormat="1" applyBorder="1" applyAlignment="1" applyProtection="1">
      <alignment horizontal="center" textRotation="90"/>
    </xf>
    <xf numFmtId="14" fontId="7" fillId="9" borderId="4" xfId="3" applyNumberFormat="1" applyFill="1" applyBorder="1" applyAlignment="1" applyProtection="1">
      <alignment horizontal="center" textRotation="90"/>
    </xf>
    <xf numFmtId="3" fontId="7" fillId="0" borderId="0" xfId="3" applyBorder="1" applyProtection="1">
      <alignment horizontal="center"/>
    </xf>
    <xf numFmtId="0" fontId="12" fillId="0" borderId="0" xfId="0" applyFont="1" applyAlignment="1" applyProtection="1">
      <alignment horizontal="center"/>
    </xf>
    <xf numFmtId="14" fontId="13" fillId="0" borderId="0" xfId="0" applyNumberFormat="1" applyFont="1" applyAlignment="1" applyProtection="1">
      <alignment horizontal="center" vertical="center"/>
    </xf>
    <xf numFmtId="0" fontId="3" fillId="0" borderId="0" xfId="2" applyProtection="1">
      <alignment horizontal="left"/>
    </xf>
    <xf numFmtId="9" fontId="4" fillId="0" borderId="0" xfId="6" applyProtection="1">
      <alignment horizontal="center" vertical="center"/>
    </xf>
    <xf numFmtId="0" fontId="19" fillId="0" borderId="4" xfId="3" applyNumberFormat="1" applyFont="1" applyBorder="1" applyAlignment="1" applyProtection="1">
      <alignment horizontal="center" wrapText="1"/>
    </xf>
    <xf numFmtId="0" fontId="19" fillId="0" borderId="4" xfId="3" applyNumberFormat="1" applyFont="1" applyBorder="1" applyAlignment="1" applyProtection="1">
      <alignment horizontal="left"/>
    </xf>
    <xf numFmtId="0" fontId="19" fillId="0" borderId="4" xfId="3" applyNumberFormat="1" applyFont="1" applyBorder="1" applyProtection="1">
      <alignment horizontal="center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horizontal="left" vertical="center" wrapText="1"/>
    </xf>
    <xf numFmtId="9" fontId="15" fillId="0" borderId="0" xfId="6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left" vertical="center"/>
    </xf>
    <xf numFmtId="0" fontId="13" fillId="0" borderId="0" xfId="2" applyFont="1" applyAlignment="1" applyProtection="1">
      <alignment horizontal="left" vertical="center"/>
      <protection locked="0"/>
    </xf>
    <xf numFmtId="9" fontId="14" fillId="0" borderId="0" xfId="6" applyFont="1" applyAlignment="1" applyProtection="1">
      <alignment horizontal="center" vertical="center"/>
      <protection locked="0"/>
    </xf>
    <xf numFmtId="14" fontId="13" fillId="0" borderId="0" xfId="0" applyNumberFormat="1" applyFont="1" applyAlignment="1" applyProtection="1">
      <alignment horizontal="left" vertical="center"/>
      <protection locked="0"/>
    </xf>
    <xf numFmtId="0" fontId="13" fillId="0" borderId="0" xfId="2" applyFont="1" applyAlignment="1" applyProtection="1">
      <alignment horizontal="left" vertical="center" wrapText="1"/>
      <protection locked="0"/>
    </xf>
    <xf numFmtId="0" fontId="15" fillId="0" borderId="0" xfId="2" applyFont="1" applyAlignment="1" applyProtection="1">
      <alignment horizontal="center" vertical="center" wrapText="1"/>
    </xf>
    <xf numFmtId="0" fontId="0" fillId="11" borderId="5" xfId="0" applyFill="1" applyBorder="1" applyAlignment="1" applyProtection="1">
      <alignment horizontal="center"/>
    </xf>
    <xf numFmtId="0" fontId="0" fillId="11" borderId="6" xfId="0" applyFill="1" applyBorder="1" applyAlignment="1" applyProtection="1">
      <alignment horizontal="center"/>
    </xf>
    <xf numFmtId="0" fontId="0" fillId="11" borderId="5" xfId="0" applyFill="1" applyBorder="1" applyProtection="1">
      <alignment vertical="center"/>
    </xf>
    <xf numFmtId="0" fontId="20" fillId="11" borderId="6" xfId="2" applyFont="1" applyFill="1" applyBorder="1" applyProtection="1">
      <alignment horizontal="left"/>
    </xf>
    <xf numFmtId="0" fontId="0" fillId="11" borderId="7" xfId="0" applyFill="1" applyBorder="1" applyAlignment="1" applyProtection="1">
      <alignment horizontal="center"/>
    </xf>
    <xf numFmtId="9" fontId="4" fillId="11" borderId="7" xfId="6" applyFill="1" applyBorder="1" applyProtection="1">
      <alignment horizontal="center" vertical="center"/>
    </xf>
    <xf numFmtId="0" fontId="8" fillId="6" borderId="5" xfId="7" applyFill="1" applyBorder="1" applyProtection="1">
      <alignment horizontal="left" vertical="center"/>
    </xf>
    <xf numFmtId="0" fontId="8" fillId="6" borderId="7" xfId="7" applyFill="1" applyBorder="1" applyProtection="1">
      <alignment horizontal="left" vertical="center"/>
    </xf>
    <xf numFmtId="1" fontId="9" fillId="6" borderId="6" xfId="7" applyNumberFormat="1" applyFont="1" applyFill="1" applyBorder="1" applyAlignment="1" applyProtection="1">
      <alignment horizontal="center" vertical="center"/>
      <protection locked="0"/>
    </xf>
    <xf numFmtId="14" fontId="8" fillId="9" borderId="6" xfId="7" applyNumberFormat="1" applyFill="1" applyBorder="1" applyAlignment="1" applyProtection="1">
      <alignment vertical="center"/>
      <protection locked="0"/>
    </xf>
    <xf numFmtId="0" fontId="0" fillId="11" borderId="6" xfId="0" applyFill="1" applyBorder="1" applyProtection="1">
      <alignment vertical="center"/>
    </xf>
    <xf numFmtId="0" fontId="21" fillId="0" borderId="0" xfId="1" applyFont="1" applyAlignment="1" applyProtection="1">
      <alignment horizontal="center" vertical="center"/>
      <protection locked="0"/>
    </xf>
    <xf numFmtId="0" fontId="17" fillId="10" borderId="0" xfId="0" applyFont="1" applyFill="1" applyAlignment="1">
      <alignment horizontal="left" vertical="center" indent="1"/>
    </xf>
    <xf numFmtId="9" fontId="18" fillId="10" borderId="0" xfId="0" applyNumberFormat="1" applyFont="1" applyFill="1" applyAlignment="1">
      <alignment horizontal="left" vertical="center"/>
    </xf>
    <xf numFmtId="0" fontId="22" fillId="0" borderId="0" xfId="1" applyFont="1" applyAlignment="1" applyProtection="1">
      <alignment horizontal="center" vertical="center" wrapText="1"/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0" fillId="11" borderId="5" xfId="0" applyFill="1" applyBorder="1" applyAlignment="1" applyProtection="1">
      <alignment horizontal="center" vertical="center"/>
    </xf>
    <xf numFmtId="0" fontId="0" fillId="11" borderId="7" xfId="0" applyFill="1" applyBorder="1" applyAlignment="1" applyProtection="1">
      <alignment horizontal="center" vertical="center"/>
    </xf>
    <xf numFmtId="0" fontId="0" fillId="11" borderId="6" xfId="0" applyFill="1" applyBorder="1" applyAlignment="1" applyProtection="1">
      <alignment horizontal="center" vertical="center"/>
    </xf>
    <xf numFmtId="0" fontId="19" fillId="0" borderId="4" xfId="3" applyNumberFormat="1" applyFont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9">
    <cellStyle name="Activity" xfId="2"/>
    <cellStyle name="Label" xfId="5"/>
    <cellStyle name="Normal" xfId="0" builtinId="0" customBuiltin="1"/>
    <cellStyle name="Normal 2" xfId="8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2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1" defaultTableStyle="TableStyleMedium2" defaultPivotStyle="PivotStyleLight16">
    <tableStyle name="MySqlDefault" pivot="0" table="0" count="0"/>
  </tableStyles>
  <colors>
    <mruColors>
      <color rgb="FFFFFFFF"/>
      <color rgb="FF004080"/>
      <color rgb="FF00407E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o_selecionado" max="200" min="1" page="10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638175</xdr:colOff>
          <xdr:row>1</xdr:row>
          <xdr:rowOff>38100</xdr:rowOff>
        </xdr:from>
        <xdr:to>
          <xdr:col>9</xdr:col>
          <xdr:colOff>771525</xdr:colOff>
          <xdr:row>1</xdr:row>
          <xdr:rowOff>266700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0</xdr:colOff>
      <xdr:row>50</xdr:row>
      <xdr:rowOff>0</xdr:rowOff>
    </xdr:from>
    <xdr:to>
      <xdr:col>5</xdr:col>
      <xdr:colOff>858951</xdr:colOff>
      <xdr:row>53</xdr:row>
      <xdr:rowOff>61232</xdr:rowOff>
    </xdr:to>
    <xdr:sp macro="" textlink="">
      <xdr:nvSpPr>
        <xdr:cNvPr id="4" name="TextBox 22"/>
        <xdr:cNvSpPr txBox="1"/>
      </xdr:nvSpPr>
      <xdr:spPr>
        <a:xfrm>
          <a:off x="108857" y="4667250"/>
          <a:ext cx="7390380" cy="714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600" b="1" baseline="0">
              <a:solidFill>
                <a:schemeClr val="tx1">
                  <a:lumMod val="65000"/>
                  <a:lumOff val="35000"/>
                </a:schemeClr>
              </a:solidFill>
              <a:latin typeface="Calibri" pitchFamily="34" charset="0"/>
              <a:cs typeface="Calibri" pitchFamily="34" charset="0"/>
            </a:rPr>
            <a:t>VISÃO GERAL DO PROJETO</a:t>
          </a:r>
          <a:endParaRPr lang="en-US" sz="3600" b="1">
            <a:solidFill>
              <a:schemeClr val="tx1">
                <a:lumMod val="65000"/>
                <a:lumOff val="35000"/>
              </a:schemeClr>
            </a:solidFill>
            <a:latin typeface="Calibri" pitchFamily="34" charset="0"/>
            <a:cs typeface="Calibri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son\Dropbox\Minhas%20Planilhas\Venda%20de%20Planilhas\Controle%20Faturamento%20MEI\Planilha_Controle_Faturamento_MEI_zer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2014</v>
          </cell>
          <cell r="C4" t="str">
            <v>Janeiro</v>
          </cell>
        </row>
        <row r="5">
          <cell r="A5">
            <v>2015</v>
          </cell>
          <cell r="C5" t="str">
            <v>Fevereiro</v>
          </cell>
        </row>
        <row r="6">
          <cell r="A6">
            <v>2016</v>
          </cell>
          <cell r="C6" t="str">
            <v>Março</v>
          </cell>
        </row>
        <row r="7">
          <cell r="A7">
            <v>2017</v>
          </cell>
          <cell r="C7" t="str">
            <v>Abril</v>
          </cell>
        </row>
        <row r="8">
          <cell r="A8">
            <v>2018</v>
          </cell>
          <cell r="C8" t="str">
            <v>Maio</v>
          </cell>
        </row>
        <row r="9">
          <cell r="A9">
            <v>2019</v>
          </cell>
          <cell r="C9" t="str">
            <v>Junho</v>
          </cell>
        </row>
        <row r="10">
          <cell r="A10">
            <v>2020</v>
          </cell>
          <cell r="C10" t="str">
            <v>Julho</v>
          </cell>
        </row>
        <row r="11">
          <cell r="A11">
            <v>2021</v>
          </cell>
          <cell r="C11" t="str">
            <v>Agosto</v>
          </cell>
        </row>
        <row r="12">
          <cell r="A12">
            <v>2022</v>
          </cell>
          <cell r="C12" t="str">
            <v>Setembro</v>
          </cell>
        </row>
        <row r="13">
          <cell r="A13">
            <v>2023</v>
          </cell>
          <cell r="C13" t="str">
            <v>Outubro</v>
          </cell>
        </row>
        <row r="14">
          <cell r="A14">
            <v>2024</v>
          </cell>
          <cell r="C14" t="str">
            <v>Novembro</v>
          </cell>
        </row>
        <row r="15">
          <cell r="A15">
            <v>2025</v>
          </cell>
          <cell r="C15" t="str">
            <v>Dezembro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B1:HE701"/>
  <sheetViews>
    <sheetView showGridLines="0" topLeftCell="A4" zoomScale="70" zoomScaleNormal="70" workbookViewId="0">
      <selection activeCell="C14" sqref="C14"/>
    </sheetView>
  </sheetViews>
  <sheetFormatPr defaultColWidth="2.75" defaultRowHeight="17.25" outlineLevelRow="1" x14ac:dyDescent="0.3"/>
  <cols>
    <col min="1" max="1" width="1.5" style="6" customWidth="1"/>
    <col min="2" max="2" width="15" style="6" customWidth="1"/>
    <col min="3" max="3" width="32.875" style="11" customWidth="1"/>
    <col min="4" max="4" width="17.125" style="5" customWidth="1"/>
    <col min="5" max="5" width="23.75" style="5" customWidth="1"/>
    <col min="6" max="6" width="23.75" style="12" customWidth="1"/>
    <col min="7" max="7" width="20.375" style="5" customWidth="1"/>
    <col min="8" max="8" width="17.875" style="5" customWidth="1"/>
    <col min="9" max="9" width="15.5" style="5" customWidth="1"/>
    <col min="10" max="10" width="28.125" style="5" bestFit="1" customWidth="1"/>
    <col min="11" max="11" width="14.75" style="5" customWidth="1"/>
    <col min="12" max="12" width="15.5" style="5" bestFit="1" customWidth="1"/>
    <col min="13" max="15" width="2.75" style="5" customWidth="1"/>
    <col min="16" max="23" width="2.75" style="5"/>
    <col min="24" max="24" width="2.875" style="5" bestFit="1" customWidth="1"/>
    <col min="25" max="33" width="2.75" style="5"/>
    <col min="34" max="16384" width="2.75" style="6"/>
  </cols>
  <sheetData>
    <row r="1" spans="2:213" s="17" customFormat="1" x14ac:dyDescent="0.25">
      <c r="B1" s="46" t="s">
        <v>28</v>
      </c>
      <c r="C1" s="47" t="s">
        <v>26</v>
      </c>
      <c r="D1" s="44" t="s">
        <v>29</v>
      </c>
      <c r="E1" s="48" t="s">
        <v>17</v>
      </c>
      <c r="F1" s="49"/>
      <c r="G1" s="48"/>
      <c r="H1" s="48"/>
      <c r="I1" s="48"/>
      <c r="J1" s="45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2:213" ht="24" customHeight="1" x14ac:dyDescent="0.25">
      <c r="B2" s="55" t="s">
        <v>20</v>
      </c>
      <c r="C2" s="55"/>
      <c r="D2" s="55"/>
      <c r="E2" s="55"/>
      <c r="F2" s="55"/>
      <c r="G2" s="55"/>
      <c r="H2" s="50" t="s">
        <v>3</v>
      </c>
      <c r="I2" s="51"/>
      <c r="J2" s="52">
        <v>12</v>
      </c>
      <c r="K2" s="4"/>
      <c r="M2" s="14"/>
      <c r="N2" s="15" t="s">
        <v>8</v>
      </c>
      <c r="O2" s="13"/>
      <c r="P2" s="13"/>
      <c r="Q2" s="13"/>
      <c r="R2" s="16"/>
      <c r="S2" s="15" t="s">
        <v>0</v>
      </c>
      <c r="T2" s="17"/>
      <c r="U2" s="18"/>
      <c r="V2" s="19" t="s">
        <v>2</v>
      </c>
      <c r="W2" s="6"/>
      <c r="Y2" s="6"/>
      <c r="AG2" s="6"/>
    </row>
    <row r="3" spans="2:213" ht="24" customHeight="1" x14ac:dyDescent="0.25">
      <c r="B3" s="55"/>
      <c r="C3" s="55"/>
      <c r="D3" s="55"/>
      <c r="E3" s="55"/>
      <c r="F3" s="55"/>
      <c r="G3" s="55"/>
      <c r="M3" s="13"/>
      <c r="N3" s="13"/>
      <c r="O3" s="13"/>
      <c r="P3" s="13"/>
      <c r="Q3" s="13"/>
      <c r="R3" s="13"/>
      <c r="S3" s="13"/>
      <c r="T3" s="13"/>
      <c r="U3" s="13"/>
      <c r="V3" s="13"/>
      <c r="AA3" s="6"/>
      <c r="AB3" s="6"/>
      <c r="AC3" s="6"/>
      <c r="AD3" s="6"/>
      <c r="AE3" s="6"/>
      <c r="AF3" s="6"/>
      <c r="AG3" s="6"/>
    </row>
    <row r="4" spans="2:213" ht="18.75" customHeight="1" x14ac:dyDescent="0.25">
      <c r="B4" s="55"/>
      <c r="C4" s="55"/>
      <c r="D4" s="55"/>
      <c r="E4" s="55"/>
      <c r="F4" s="55"/>
      <c r="G4" s="55"/>
      <c r="H4" s="50" t="s">
        <v>7</v>
      </c>
      <c r="I4" s="51"/>
      <c r="J4" s="53">
        <v>42492</v>
      </c>
      <c r="K4" s="7"/>
      <c r="M4" s="20"/>
      <c r="N4" s="15" t="s">
        <v>4</v>
      </c>
      <c r="O4" s="17"/>
      <c r="P4" s="17"/>
      <c r="Q4" s="17"/>
      <c r="R4" s="17"/>
      <c r="S4" s="17"/>
      <c r="T4" s="17"/>
      <c r="U4" s="21"/>
      <c r="V4" s="19" t="s">
        <v>5</v>
      </c>
      <c r="W4" s="6"/>
      <c r="X4" s="6"/>
      <c r="Y4" s="6"/>
      <c r="AC4" s="6"/>
      <c r="AD4" s="6"/>
      <c r="AE4" s="6"/>
      <c r="AF4" s="6"/>
      <c r="AG4" s="6"/>
      <c r="AP4" s="5"/>
      <c r="AQ4" s="5"/>
      <c r="AR4" s="5"/>
      <c r="AS4" s="5"/>
      <c r="AT4" s="5"/>
    </row>
    <row r="5" spans="2:213" ht="17.25" customHeight="1" x14ac:dyDescent="0.75">
      <c r="B5" s="55"/>
      <c r="C5" s="55"/>
      <c r="D5" s="55"/>
      <c r="E5" s="55"/>
      <c r="F5" s="55"/>
      <c r="G5" s="55"/>
      <c r="H5" s="8"/>
      <c r="I5" s="8"/>
      <c r="J5" s="8"/>
      <c r="K5" s="8"/>
      <c r="L5" s="9"/>
      <c r="M5" s="13"/>
      <c r="N5" s="13"/>
      <c r="O5" s="13"/>
      <c r="P5" s="13"/>
      <c r="Q5" s="13"/>
      <c r="R5" s="13"/>
      <c r="S5" s="13"/>
      <c r="T5" s="13"/>
      <c r="U5" s="13"/>
      <c r="V5" s="13"/>
      <c r="AY5" s="5"/>
      <c r="AZ5" s="5"/>
      <c r="BA5" s="5"/>
    </row>
    <row r="6" spans="2:213" s="17" customFormat="1" ht="73.5" customHeight="1" x14ac:dyDescent="0.2">
      <c r="B6" s="30" t="s">
        <v>21</v>
      </c>
      <c r="C6" s="31" t="s">
        <v>6</v>
      </c>
      <c r="D6" s="32" t="s">
        <v>1</v>
      </c>
      <c r="E6" s="30" t="s">
        <v>9</v>
      </c>
      <c r="F6" s="30" t="s">
        <v>10</v>
      </c>
      <c r="G6" s="32" t="s">
        <v>11</v>
      </c>
      <c r="H6" s="30" t="s">
        <v>12</v>
      </c>
      <c r="I6" s="30" t="s">
        <v>14</v>
      </c>
      <c r="J6" s="30" t="s">
        <v>15</v>
      </c>
      <c r="K6" s="30" t="s">
        <v>19</v>
      </c>
      <c r="L6" s="30" t="s">
        <v>13</v>
      </c>
      <c r="M6" s="22"/>
      <c r="N6" s="23">
        <f>$J$4</f>
        <v>42492</v>
      </c>
      <c r="O6" s="24">
        <f>N6+1</f>
        <v>42493</v>
      </c>
      <c r="P6" s="23">
        <f t="shared" ref="P6:BU6" si="0">O6+1</f>
        <v>42494</v>
      </c>
      <c r="Q6" s="23">
        <f t="shared" si="0"/>
        <v>42495</v>
      </c>
      <c r="R6" s="23">
        <f t="shared" si="0"/>
        <v>42496</v>
      </c>
      <c r="S6" s="23">
        <f t="shared" si="0"/>
        <v>42497</v>
      </c>
      <c r="T6" s="23">
        <f t="shared" si="0"/>
        <v>42498</v>
      </c>
      <c r="U6" s="23">
        <f t="shared" si="0"/>
        <v>42499</v>
      </c>
      <c r="V6" s="23">
        <f t="shared" si="0"/>
        <v>42500</v>
      </c>
      <c r="W6" s="23">
        <f t="shared" si="0"/>
        <v>42501</v>
      </c>
      <c r="X6" s="23">
        <f t="shared" si="0"/>
        <v>42502</v>
      </c>
      <c r="Y6" s="23">
        <f t="shared" si="0"/>
        <v>42503</v>
      </c>
      <c r="Z6" s="23">
        <f t="shared" si="0"/>
        <v>42504</v>
      </c>
      <c r="AA6" s="23">
        <f t="shared" si="0"/>
        <v>42505</v>
      </c>
      <c r="AB6" s="23">
        <f t="shared" si="0"/>
        <v>42506</v>
      </c>
      <c r="AC6" s="23">
        <f t="shared" si="0"/>
        <v>42507</v>
      </c>
      <c r="AD6" s="23">
        <f t="shared" si="0"/>
        <v>42508</v>
      </c>
      <c r="AE6" s="23">
        <f t="shared" si="0"/>
        <v>42509</v>
      </c>
      <c r="AF6" s="23">
        <f t="shared" si="0"/>
        <v>42510</v>
      </c>
      <c r="AG6" s="23">
        <f t="shared" si="0"/>
        <v>42511</v>
      </c>
      <c r="AH6" s="23">
        <f t="shared" si="0"/>
        <v>42512</v>
      </c>
      <c r="AI6" s="23">
        <f t="shared" si="0"/>
        <v>42513</v>
      </c>
      <c r="AJ6" s="23">
        <f t="shared" si="0"/>
        <v>42514</v>
      </c>
      <c r="AK6" s="23">
        <f t="shared" si="0"/>
        <v>42515</v>
      </c>
      <c r="AL6" s="23">
        <f t="shared" si="0"/>
        <v>42516</v>
      </c>
      <c r="AM6" s="23">
        <f t="shared" si="0"/>
        <v>42517</v>
      </c>
      <c r="AN6" s="23">
        <f t="shared" si="0"/>
        <v>42518</v>
      </c>
      <c r="AO6" s="23">
        <f t="shared" si="0"/>
        <v>42519</v>
      </c>
      <c r="AP6" s="23">
        <f t="shared" si="0"/>
        <v>42520</v>
      </c>
      <c r="AQ6" s="23">
        <f t="shared" si="0"/>
        <v>42521</v>
      </c>
      <c r="AR6" s="23">
        <f t="shared" si="0"/>
        <v>42522</v>
      </c>
      <c r="AS6" s="23">
        <f t="shared" si="0"/>
        <v>42523</v>
      </c>
      <c r="AT6" s="23">
        <f t="shared" si="0"/>
        <v>42524</v>
      </c>
      <c r="AU6" s="23">
        <f t="shared" si="0"/>
        <v>42525</v>
      </c>
      <c r="AV6" s="23">
        <f t="shared" si="0"/>
        <v>42526</v>
      </c>
      <c r="AW6" s="23">
        <f t="shared" si="0"/>
        <v>42527</v>
      </c>
      <c r="AX6" s="23">
        <f t="shared" si="0"/>
        <v>42528</v>
      </c>
      <c r="AY6" s="23">
        <f t="shared" si="0"/>
        <v>42529</v>
      </c>
      <c r="AZ6" s="23">
        <f t="shared" si="0"/>
        <v>42530</v>
      </c>
      <c r="BA6" s="23">
        <f t="shared" si="0"/>
        <v>42531</v>
      </c>
      <c r="BB6" s="23">
        <f t="shared" si="0"/>
        <v>42532</v>
      </c>
      <c r="BC6" s="23">
        <f t="shared" si="0"/>
        <v>42533</v>
      </c>
      <c r="BD6" s="23">
        <f t="shared" si="0"/>
        <v>42534</v>
      </c>
      <c r="BE6" s="23">
        <f t="shared" si="0"/>
        <v>42535</v>
      </c>
      <c r="BF6" s="23">
        <f t="shared" si="0"/>
        <v>42536</v>
      </c>
      <c r="BG6" s="23">
        <f t="shared" si="0"/>
        <v>42537</v>
      </c>
      <c r="BH6" s="23">
        <f t="shared" si="0"/>
        <v>42538</v>
      </c>
      <c r="BI6" s="23">
        <f t="shared" si="0"/>
        <v>42539</v>
      </c>
      <c r="BJ6" s="23">
        <f t="shared" si="0"/>
        <v>42540</v>
      </c>
      <c r="BK6" s="23">
        <f t="shared" si="0"/>
        <v>42541</v>
      </c>
      <c r="BL6" s="23">
        <f t="shared" si="0"/>
        <v>42542</v>
      </c>
      <c r="BM6" s="23">
        <f t="shared" si="0"/>
        <v>42543</v>
      </c>
      <c r="BN6" s="23">
        <f t="shared" si="0"/>
        <v>42544</v>
      </c>
      <c r="BO6" s="23">
        <f t="shared" si="0"/>
        <v>42545</v>
      </c>
      <c r="BP6" s="23">
        <f t="shared" si="0"/>
        <v>42546</v>
      </c>
      <c r="BQ6" s="23">
        <f t="shared" si="0"/>
        <v>42547</v>
      </c>
      <c r="BR6" s="23">
        <f t="shared" si="0"/>
        <v>42548</v>
      </c>
      <c r="BS6" s="23">
        <f t="shared" si="0"/>
        <v>42549</v>
      </c>
      <c r="BT6" s="23">
        <f t="shared" si="0"/>
        <v>42550</v>
      </c>
      <c r="BU6" s="23">
        <f t="shared" si="0"/>
        <v>42551</v>
      </c>
      <c r="BV6" s="23">
        <f t="shared" ref="BV6" si="1">BU6+1</f>
        <v>42552</v>
      </c>
      <c r="BW6" s="23">
        <f t="shared" ref="BW6" si="2">BV6+1</f>
        <v>42553</v>
      </c>
      <c r="BX6" s="23">
        <f t="shared" ref="BX6" si="3">BW6+1</f>
        <v>42554</v>
      </c>
      <c r="BY6" s="23">
        <f t="shared" ref="BY6" si="4">BX6+1</f>
        <v>42555</v>
      </c>
      <c r="BZ6" s="23">
        <f t="shared" ref="BZ6" si="5">BY6+1</f>
        <v>42556</v>
      </c>
      <c r="CA6" s="23">
        <f t="shared" ref="CA6" si="6">BZ6+1</f>
        <v>42557</v>
      </c>
      <c r="CB6" s="23">
        <f t="shared" ref="CB6" si="7">CA6+1</f>
        <v>42558</v>
      </c>
      <c r="CC6" s="23">
        <f t="shared" ref="CC6" si="8">CB6+1</f>
        <v>42559</v>
      </c>
      <c r="CD6" s="23">
        <f t="shared" ref="CD6" si="9">CC6+1</f>
        <v>42560</v>
      </c>
      <c r="CE6" s="23">
        <f t="shared" ref="CE6" si="10">CD6+1</f>
        <v>42561</v>
      </c>
      <c r="CF6" s="23">
        <f t="shared" ref="CF6" si="11">CE6+1</f>
        <v>42562</v>
      </c>
      <c r="CG6" s="23">
        <f t="shared" ref="CG6" si="12">CF6+1</f>
        <v>42563</v>
      </c>
      <c r="CH6" s="23">
        <f t="shared" ref="CH6" si="13">CG6+1</f>
        <v>42564</v>
      </c>
      <c r="CI6" s="23">
        <f t="shared" ref="CI6" si="14">CH6+1</f>
        <v>42565</v>
      </c>
      <c r="CJ6" s="23">
        <f t="shared" ref="CJ6" si="15">CI6+1</f>
        <v>42566</v>
      </c>
      <c r="CK6" s="23">
        <f t="shared" ref="CK6" si="16">CJ6+1</f>
        <v>42567</v>
      </c>
      <c r="CL6" s="23">
        <f t="shared" ref="CL6" si="17">CK6+1</f>
        <v>42568</v>
      </c>
      <c r="CM6" s="23">
        <f t="shared" ref="CM6" si="18">CL6+1</f>
        <v>42569</v>
      </c>
      <c r="CN6" s="23">
        <f t="shared" ref="CN6" si="19">CM6+1</f>
        <v>42570</v>
      </c>
      <c r="CO6" s="23">
        <f t="shared" ref="CO6" si="20">CN6+1</f>
        <v>42571</v>
      </c>
      <c r="CP6" s="23">
        <f t="shared" ref="CP6" si="21">CO6+1</f>
        <v>42572</v>
      </c>
      <c r="CQ6" s="23">
        <f t="shared" ref="CQ6" si="22">CP6+1</f>
        <v>42573</v>
      </c>
      <c r="CR6" s="23">
        <f t="shared" ref="CR6" si="23">CQ6+1</f>
        <v>42574</v>
      </c>
      <c r="CS6" s="23">
        <f t="shared" ref="CS6" si="24">CR6+1</f>
        <v>42575</v>
      </c>
      <c r="CT6" s="23">
        <f t="shared" ref="CT6" si="25">CS6+1</f>
        <v>42576</v>
      </c>
      <c r="CU6" s="23">
        <f t="shared" ref="CU6" si="26">CT6+1</f>
        <v>42577</v>
      </c>
      <c r="CV6" s="23">
        <f t="shared" ref="CV6" si="27">CU6+1</f>
        <v>42578</v>
      </c>
      <c r="CW6" s="23">
        <f t="shared" ref="CW6" si="28">CV6+1</f>
        <v>42579</v>
      </c>
      <c r="CX6" s="23">
        <f t="shared" ref="CX6" si="29">CW6+1</f>
        <v>42580</v>
      </c>
      <c r="CY6" s="23">
        <f t="shared" ref="CY6" si="30">CX6+1</f>
        <v>42581</v>
      </c>
      <c r="CZ6" s="23">
        <f t="shared" ref="CZ6" si="31">CY6+1</f>
        <v>42582</v>
      </c>
      <c r="DA6" s="23">
        <f t="shared" ref="DA6" si="32">CZ6+1</f>
        <v>42583</v>
      </c>
      <c r="DB6" s="23">
        <f t="shared" ref="DB6" si="33">DA6+1</f>
        <v>42584</v>
      </c>
      <c r="DC6" s="23">
        <f t="shared" ref="DC6" si="34">DB6+1</f>
        <v>42585</v>
      </c>
      <c r="DD6" s="23">
        <f t="shared" ref="DD6" si="35">DC6+1</f>
        <v>42586</v>
      </c>
      <c r="DE6" s="23">
        <f t="shared" ref="DE6" si="36">DD6+1</f>
        <v>42587</v>
      </c>
      <c r="DF6" s="23">
        <f t="shared" ref="DF6" si="37">DE6+1</f>
        <v>42588</v>
      </c>
      <c r="DG6" s="23">
        <f t="shared" ref="DG6" si="38">DF6+1</f>
        <v>42589</v>
      </c>
      <c r="DH6" s="23">
        <f t="shared" ref="DH6" si="39">DG6+1</f>
        <v>42590</v>
      </c>
      <c r="DI6" s="23">
        <f t="shared" ref="DI6" si="40">DH6+1</f>
        <v>42591</v>
      </c>
      <c r="DJ6" s="23">
        <f t="shared" ref="DJ6" si="41">DI6+1</f>
        <v>42592</v>
      </c>
      <c r="DK6" s="23">
        <f t="shared" ref="DK6" si="42">DJ6+1</f>
        <v>42593</v>
      </c>
      <c r="DL6" s="23">
        <f t="shared" ref="DL6" si="43">DK6+1</f>
        <v>42594</v>
      </c>
      <c r="DM6" s="23">
        <f t="shared" ref="DM6" si="44">DL6+1</f>
        <v>42595</v>
      </c>
      <c r="DN6" s="23">
        <f t="shared" ref="DN6" si="45">DM6+1</f>
        <v>42596</v>
      </c>
      <c r="DO6" s="23">
        <f t="shared" ref="DO6" si="46">DN6+1</f>
        <v>42597</v>
      </c>
      <c r="DP6" s="23">
        <f t="shared" ref="DP6" si="47">DO6+1</f>
        <v>42598</v>
      </c>
      <c r="DQ6" s="23">
        <f t="shared" ref="DQ6" si="48">DP6+1</f>
        <v>42599</v>
      </c>
      <c r="DR6" s="23">
        <f t="shared" ref="DR6" si="49">DQ6+1</f>
        <v>42600</v>
      </c>
      <c r="DS6" s="23">
        <f t="shared" ref="DS6" si="50">DR6+1</f>
        <v>42601</v>
      </c>
      <c r="DT6" s="23">
        <f t="shared" ref="DT6" si="51">DS6+1</f>
        <v>42602</v>
      </c>
      <c r="DU6" s="23">
        <f t="shared" ref="DU6" si="52">DT6+1</f>
        <v>42603</v>
      </c>
      <c r="DV6" s="23">
        <f t="shared" ref="DV6" si="53">DU6+1</f>
        <v>42604</v>
      </c>
      <c r="DW6" s="23">
        <f t="shared" ref="DW6" si="54">DV6+1</f>
        <v>42605</v>
      </c>
      <c r="DX6" s="23">
        <f t="shared" ref="DX6" si="55">DW6+1</f>
        <v>42606</v>
      </c>
      <c r="DY6" s="23">
        <f t="shared" ref="DY6" si="56">DX6+1</f>
        <v>42607</v>
      </c>
      <c r="DZ6" s="23">
        <f t="shared" ref="DZ6" si="57">DY6+1</f>
        <v>42608</v>
      </c>
      <c r="EA6" s="23">
        <f t="shared" ref="EA6" si="58">DZ6+1</f>
        <v>42609</v>
      </c>
      <c r="EB6" s="23">
        <f t="shared" ref="EB6" si="59">EA6+1</f>
        <v>42610</v>
      </c>
      <c r="EC6" s="23">
        <f t="shared" ref="EC6" si="60">EB6+1</f>
        <v>42611</v>
      </c>
      <c r="ED6" s="23">
        <f t="shared" ref="ED6" si="61">EC6+1</f>
        <v>42612</v>
      </c>
      <c r="EE6" s="23">
        <f t="shared" ref="EE6" si="62">ED6+1</f>
        <v>42613</v>
      </c>
      <c r="EF6" s="23">
        <f t="shared" ref="EF6" si="63">EE6+1</f>
        <v>42614</v>
      </c>
      <c r="EG6" s="23">
        <f t="shared" ref="EG6" si="64">EF6+1</f>
        <v>42615</v>
      </c>
      <c r="EH6" s="23">
        <f t="shared" ref="EH6" si="65">EG6+1</f>
        <v>42616</v>
      </c>
      <c r="EI6" s="23">
        <f t="shared" ref="EI6" si="66">EH6+1</f>
        <v>42617</v>
      </c>
      <c r="EJ6" s="23">
        <f t="shared" ref="EJ6" si="67">EI6+1</f>
        <v>42618</v>
      </c>
      <c r="EK6" s="23">
        <f t="shared" ref="EK6" si="68">EJ6+1</f>
        <v>42619</v>
      </c>
      <c r="EL6" s="23">
        <f t="shared" ref="EL6" si="69">EK6+1</f>
        <v>42620</v>
      </c>
      <c r="EM6" s="23">
        <f t="shared" ref="EM6" si="70">EL6+1</f>
        <v>42621</v>
      </c>
      <c r="EN6" s="23">
        <f t="shared" ref="EN6" si="71">EM6+1</f>
        <v>42622</v>
      </c>
      <c r="EO6" s="23">
        <f t="shared" ref="EO6" si="72">EN6+1</f>
        <v>42623</v>
      </c>
      <c r="EP6" s="23">
        <f t="shared" ref="EP6" si="73">EO6+1</f>
        <v>42624</v>
      </c>
      <c r="EQ6" s="23">
        <f t="shared" ref="EQ6" si="74">EP6+1</f>
        <v>42625</v>
      </c>
      <c r="ER6" s="23">
        <f t="shared" ref="ER6" si="75">EQ6+1</f>
        <v>42626</v>
      </c>
      <c r="ES6" s="23">
        <f t="shared" ref="ES6" si="76">ER6+1</f>
        <v>42627</v>
      </c>
      <c r="ET6" s="23">
        <f t="shared" ref="ET6" si="77">ES6+1</f>
        <v>42628</v>
      </c>
      <c r="EU6" s="23">
        <f t="shared" ref="EU6" si="78">ET6+1</f>
        <v>42629</v>
      </c>
      <c r="EV6" s="23">
        <f t="shared" ref="EV6" si="79">EU6+1</f>
        <v>42630</v>
      </c>
      <c r="EW6" s="23">
        <f t="shared" ref="EW6" si="80">EV6+1</f>
        <v>42631</v>
      </c>
      <c r="EX6" s="23">
        <f t="shared" ref="EX6" si="81">EW6+1</f>
        <v>42632</v>
      </c>
      <c r="EY6" s="23">
        <f t="shared" ref="EY6" si="82">EX6+1</f>
        <v>42633</v>
      </c>
      <c r="EZ6" s="23">
        <f t="shared" ref="EZ6" si="83">EY6+1</f>
        <v>42634</v>
      </c>
      <c r="FA6" s="23">
        <f t="shared" ref="FA6" si="84">EZ6+1</f>
        <v>42635</v>
      </c>
      <c r="FB6" s="23">
        <f t="shared" ref="FB6" si="85">FA6+1</f>
        <v>42636</v>
      </c>
      <c r="FC6" s="23">
        <f t="shared" ref="FC6" si="86">FB6+1</f>
        <v>42637</v>
      </c>
      <c r="FD6" s="23">
        <f t="shared" ref="FD6" si="87">FC6+1</f>
        <v>42638</v>
      </c>
      <c r="FE6" s="23">
        <f t="shared" ref="FE6" si="88">FD6+1</f>
        <v>42639</v>
      </c>
      <c r="FF6" s="23">
        <f t="shared" ref="FF6" si="89">FE6+1</f>
        <v>42640</v>
      </c>
      <c r="FG6" s="23">
        <f t="shared" ref="FG6" si="90">FF6+1</f>
        <v>42641</v>
      </c>
      <c r="FH6" s="23">
        <f t="shared" ref="FH6" si="91">FG6+1</f>
        <v>42642</v>
      </c>
      <c r="FI6" s="23">
        <f t="shared" ref="FI6" si="92">FH6+1</f>
        <v>42643</v>
      </c>
      <c r="FJ6" s="23">
        <f t="shared" ref="FJ6" si="93">FI6+1</f>
        <v>42644</v>
      </c>
      <c r="FK6" s="23">
        <f t="shared" ref="FK6" si="94">FJ6+1</f>
        <v>42645</v>
      </c>
      <c r="FL6" s="23">
        <f t="shared" ref="FL6" si="95">FK6+1</f>
        <v>42646</v>
      </c>
      <c r="FM6" s="23">
        <f t="shared" ref="FM6" si="96">FL6+1</f>
        <v>42647</v>
      </c>
      <c r="FN6" s="23">
        <f t="shared" ref="FN6" si="97">FM6+1</f>
        <v>42648</v>
      </c>
      <c r="FO6" s="23">
        <f t="shared" ref="FO6" si="98">FN6+1</f>
        <v>42649</v>
      </c>
      <c r="FP6" s="23">
        <f t="shared" ref="FP6" si="99">FO6+1</f>
        <v>42650</v>
      </c>
      <c r="FQ6" s="23">
        <f t="shared" ref="FQ6" si="100">FP6+1</f>
        <v>42651</v>
      </c>
      <c r="FR6" s="23">
        <f t="shared" ref="FR6" si="101">FQ6+1</f>
        <v>42652</v>
      </c>
      <c r="FS6" s="23">
        <f t="shared" ref="FS6" si="102">FR6+1</f>
        <v>42653</v>
      </c>
      <c r="FT6" s="23">
        <f t="shared" ref="FT6" si="103">FS6+1</f>
        <v>42654</v>
      </c>
      <c r="FU6" s="23">
        <f t="shared" ref="FU6" si="104">FT6+1</f>
        <v>42655</v>
      </c>
      <c r="FV6" s="23">
        <f t="shared" ref="FV6" si="105">FU6+1</f>
        <v>42656</v>
      </c>
      <c r="FW6" s="23">
        <f t="shared" ref="FW6" si="106">FV6+1</f>
        <v>42657</v>
      </c>
      <c r="FX6" s="23">
        <f t="shared" ref="FX6" si="107">FW6+1</f>
        <v>42658</v>
      </c>
      <c r="FY6" s="23">
        <f t="shared" ref="FY6" si="108">FX6+1</f>
        <v>42659</v>
      </c>
      <c r="FZ6" s="23">
        <f t="shared" ref="FZ6" si="109">FY6+1</f>
        <v>42660</v>
      </c>
      <c r="GA6" s="23">
        <f t="shared" ref="GA6" si="110">FZ6+1</f>
        <v>42661</v>
      </c>
      <c r="GB6" s="23">
        <f t="shared" ref="GB6" si="111">GA6+1</f>
        <v>42662</v>
      </c>
      <c r="GC6" s="23">
        <f t="shared" ref="GC6" si="112">GB6+1</f>
        <v>42663</v>
      </c>
      <c r="GD6" s="23">
        <f t="shared" ref="GD6" si="113">GC6+1</f>
        <v>42664</v>
      </c>
      <c r="GE6" s="23">
        <f t="shared" ref="GE6" si="114">GD6+1</f>
        <v>42665</v>
      </c>
      <c r="GF6" s="23">
        <f t="shared" ref="GF6" si="115">GE6+1</f>
        <v>42666</v>
      </c>
      <c r="GG6" s="23">
        <f t="shared" ref="GG6" si="116">GF6+1</f>
        <v>42667</v>
      </c>
      <c r="GH6" s="23">
        <f t="shared" ref="GH6" si="117">GG6+1</f>
        <v>42668</v>
      </c>
      <c r="GI6" s="23">
        <f t="shared" ref="GI6" si="118">GH6+1</f>
        <v>42669</v>
      </c>
      <c r="GJ6" s="23">
        <f t="shared" ref="GJ6" si="119">GI6+1</f>
        <v>42670</v>
      </c>
      <c r="GK6" s="23">
        <f t="shared" ref="GK6" si="120">GJ6+1</f>
        <v>42671</v>
      </c>
      <c r="GL6" s="23">
        <f t="shared" ref="GL6" si="121">GK6+1</f>
        <v>42672</v>
      </c>
      <c r="GM6" s="23">
        <f t="shared" ref="GM6" si="122">GL6+1</f>
        <v>42673</v>
      </c>
      <c r="GN6" s="23">
        <f t="shared" ref="GN6" si="123">GM6+1</f>
        <v>42674</v>
      </c>
      <c r="GO6" s="23">
        <f t="shared" ref="GO6" si="124">GN6+1</f>
        <v>42675</v>
      </c>
      <c r="GP6" s="23">
        <f t="shared" ref="GP6" si="125">GO6+1</f>
        <v>42676</v>
      </c>
      <c r="GQ6" s="23">
        <f t="shared" ref="GQ6" si="126">GP6+1</f>
        <v>42677</v>
      </c>
      <c r="GR6" s="23">
        <f t="shared" ref="GR6" si="127">GQ6+1</f>
        <v>42678</v>
      </c>
      <c r="GS6" s="23">
        <f t="shared" ref="GS6" si="128">GR6+1</f>
        <v>42679</v>
      </c>
      <c r="GT6" s="23">
        <f t="shared" ref="GT6" si="129">GS6+1</f>
        <v>42680</v>
      </c>
      <c r="GU6" s="23">
        <f t="shared" ref="GU6" si="130">GT6+1</f>
        <v>42681</v>
      </c>
      <c r="GV6" s="23">
        <f t="shared" ref="GV6" si="131">GU6+1</f>
        <v>42682</v>
      </c>
      <c r="GW6" s="23">
        <f t="shared" ref="GW6" si="132">GV6+1</f>
        <v>42683</v>
      </c>
      <c r="GX6" s="23">
        <f t="shared" ref="GX6" si="133">GW6+1</f>
        <v>42684</v>
      </c>
      <c r="GY6" s="23">
        <f t="shared" ref="GY6" si="134">GX6+1</f>
        <v>42685</v>
      </c>
      <c r="GZ6" s="23">
        <f t="shared" ref="GZ6" si="135">GY6+1</f>
        <v>42686</v>
      </c>
      <c r="HA6" s="23">
        <f t="shared" ref="HA6" si="136">GZ6+1</f>
        <v>42687</v>
      </c>
      <c r="HB6" s="23">
        <f t="shared" ref="HB6" si="137">HA6+1</f>
        <v>42688</v>
      </c>
      <c r="HC6" s="23">
        <f t="shared" ref="HC6" si="138">HB6+1</f>
        <v>42689</v>
      </c>
      <c r="HD6" s="23">
        <f t="shared" ref="HD6" si="139">HC6+1</f>
        <v>42690</v>
      </c>
      <c r="HE6" s="23">
        <f t="shared" ref="HE6" si="140">HD6+1</f>
        <v>42691</v>
      </c>
    </row>
    <row r="7" spans="2:213" s="17" customFormat="1" ht="18.75" customHeight="1" x14ac:dyDescent="0.25">
      <c r="B7" s="33" t="s">
        <v>18</v>
      </c>
      <c r="C7" s="35" t="s">
        <v>67</v>
      </c>
      <c r="D7" s="43">
        <f>(I7-G7)+1</f>
        <v>67</v>
      </c>
      <c r="E7" s="43">
        <f>(J7-H7)+1</f>
        <v>12</v>
      </c>
      <c r="F7" s="36">
        <f>AVERAGE($F$9:$F$48)</f>
        <v>5.128205128205128E-2</v>
      </c>
      <c r="G7" s="37">
        <f>SMALL($G$8:$G$47,1)</f>
        <v>42492</v>
      </c>
      <c r="H7" s="37">
        <f>SMALL($H$8:$H$47,1)</f>
        <v>42492</v>
      </c>
      <c r="I7" s="37">
        <f>LARGE($I$8:$I$47,1)</f>
        <v>42558</v>
      </c>
      <c r="J7" s="37">
        <f>LARGE($J$8:$J$47,1)</f>
        <v>42503</v>
      </c>
      <c r="K7" s="37"/>
      <c r="L7" s="38"/>
      <c r="M7" s="25"/>
      <c r="N7" s="26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2:213" ht="18.75" customHeight="1" outlineLevel="1" x14ac:dyDescent="0.25">
      <c r="B8" s="34">
        <v>1</v>
      </c>
      <c r="C8" s="39" t="s">
        <v>22</v>
      </c>
      <c r="D8" s="34">
        <v>1</v>
      </c>
      <c r="E8" s="34">
        <v>3</v>
      </c>
      <c r="F8" s="40">
        <v>1</v>
      </c>
      <c r="G8" s="10">
        <v>42492</v>
      </c>
      <c r="H8" s="10">
        <v>42496</v>
      </c>
      <c r="I8" s="27">
        <f>(G8+D8)-1</f>
        <v>42492</v>
      </c>
      <c r="J8" s="27">
        <f>(H8+E8)-1</f>
        <v>42498</v>
      </c>
      <c r="K8" s="27" t="str">
        <f t="shared" ref="K8:K47" ca="1" si="141">IF(F8=1,"Concluído",IF(AND(J8&lt;TODAY(),F8&lt;1),"Em atraso","Em andamento"))</f>
        <v>Concluído</v>
      </c>
      <c r="L8" s="41" t="s">
        <v>25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</row>
    <row r="9" spans="2:213" ht="18.95" customHeight="1" outlineLevel="1" x14ac:dyDescent="0.25">
      <c r="B9" s="34">
        <v>1</v>
      </c>
      <c r="C9" s="39" t="s">
        <v>23</v>
      </c>
      <c r="D9" s="34">
        <v>1</v>
      </c>
      <c r="E9" s="34">
        <v>4</v>
      </c>
      <c r="F9" s="40">
        <v>1</v>
      </c>
      <c r="G9" s="10">
        <v>42496</v>
      </c>
      <c r="H9" s="10">
        <v>42499</v>
      </c>
      <c r="I9" s="27">
        <f t="shared" ref="I9:I10" si="142">(G9+D9)-1</f>
        <v>42496</v>
      </c>
      <c r="J9" s="27">
        <f t="shared" ref="J9:J47" si="143">(H9+E9)-1</f>
        <v>42502</v>
      </c>
      <c r="K9" s="27" t="str">
        <f t="shared" ca="1" si="141"/>
        <v>Concluído</v>
      </c>
      <c r="L9" s="41" t="s">
        <v>26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</row>
    <row r="10" spans="2:213" ht="18.95" customHeight="1" outlineLevel="1" x14ac:dyDescent="0.25">
      <c r="B10" s="34">
        <v>1</v>
      </c>
      <c r="C10" s="39" t="s">
        <v>24</v>
      </c>
      <c r="D10" s="34">
        <v>1</v>
      </c>
      <c r="E10" s="34">
        <v>1</v>
      </c>
      <c r="F10" s="40">
        <v>1</v>
      </c>
      <c r="G10" s="10">
        <v>42503</v>
      </c>
      <c r="H10" s="10">
        <v>42503</v>
      </c>
      <c r="I10" s="27">
        <f t="shared" si="142"/>
        <v>42503</v>
      </c>
      <c r="J10" s="27">
        <f t="shared" si="143"/>
        <v>42503</v>
      </c>
      <c r="K10" s="27" t="str">
        <f t="shared" ca="1" si="141"/>
        <v>Concluído</v>
      </c>
      <c r="L10" s="41" t="s">
        <v>26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</row>
    <row r="11" spans="2:213" ht="18.75" customHeight="1" outlineLevel="1" x14ac:dyDescent="0.25">
      <c r="B11" s="34">
        <v>1</v>
      </c>
      <c r="C11" s="39" t="s">
        <v>27</v>
      </c>
      <c r="D11" s="34">
        <v>2</v>
      </c>
      <c r="E11" s="34">
        <v>1</v>
      </c>
      <c r="F11" s="40">
        <v>0</v>
      </c>
      <c r="G11" s="10">
        <v>42503</v>
      </c>
      <c r="H11" s="10">
        <v>42503</v>
      </c>
      <c r="I11" s="27">
        <f>(G11+D11)-1</f>
        <v>42504</v>
      </c>
      <c r="J11" s="27">
        <f t="shared" ref="J11:J13" si="144">(H11+E11)-1</f>
        <v>42503</v>
      </c>
      <c r="K11" s="27" t="str">
        <f t="shared" ref="K11:K13" ca="1" si="145">IF(F11=1,"Concluído",IF(AND(J11&lt;TODAY(),F11&lt;1),"Em atraso","Em andamento"))</f>
        <v>Em andamento</v>
      </c>
      <c r="L11" s="41" t="s">
        <v>34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</row>
    <row r="12" spans="2:213" ht="18.75" customHeight="1" outlineLevel="1" x14ac:dyDescent="0.25">
      <c r="B12" s="34">
        <v>1</v>
      </c>
      <c r="C12" s="39" t="s">
        <v>30</v>
      </c>
      <c r="D12" s="34">
        <v>2</v>
      </c>
      <c r="E12" s="34">
        <v>1</v>
      </c>
      <c r="F12" s="40">
        <v>0</v>
      </c>
      <c r="G12" s="10">
        <v>42503</v>
      </c>
      <c r="H12" s="10">
        <v>42503</v>
      </c>
      <c r="I12" s="27">
        <f>(G12+D12)-1</f>
        <v>42504</v>
      </c>
      <c r="J12" s="27">
        <f t="shared" si="144"/>
        <v>42503</v>
      </c>
      <c r="K12" s="27" t="str">
        <f t="shared" ca="1" si="145"/>
        <v>Em andamento</v>
      </c>
      <c r="L12" s="41" t="s">
        <v>34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</row>
    <row r="13" spans="2:213" ht="18.75" customHeight="1" outlineLevel="1" x14ac:dyDescent="0.25">
      <c r="B13" s="34">
        <v>1</v>
      </c>
      <c r="C13" s="39" t="s">
        <v>31</v>
      </c>
      <c r="D13" s="34">
        <v>2</v>
      </c>
      <c r="E13" s="34">
        <v>1</v>
      </c>
      <c r="F13" s="40">
        <v>0</v>
      </c>
      <c r="G13" s="10">
        <v>42503</v>
      </c>
      <c r="H13" s="10">
        <v>42503</v>
      </c>
      <c r="I13" s="27">
        <f>(G13+D13)-1</f>
        <v>42504</v>
      </c>
      <c r="J13" s="27">
        <f t="shared" si="144"/>
        <v>42503</v>
      </c>
      <c r="K13" s="27" t="str">
        <f t="shared" ca="1" si="145"/>
        <v>Em andamento</v>
      </c>
      <c r="L13" s="41" t="s">
        <v>34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</row>
    <row r="14" spans="2:213" ht="18.75" customHeight="1" outlineLevel="1" x14ac:dyDescent="0.25">
      <c r="B14" s="34">
        <v>1</v>
      </c>
      <c r="C14" s="39" t="s">
        <v>32</v>
      </c>
      <c r="D14" s="34">
        <v>2</v>
      </c>
      <c r="E14" s="34">
        <v>1</v>
      </c>
      <c r="F14" s="40">
        <v>0</v>
      </c>
      <c r="G14" s="10">
        <v>42503</v>
      </c>
      <c r="H14" s="10">
        <v>42503</v>
      </c>
      <c r="I14" s="27">
        <f>(G14+D14)-1</f>
        <v>42504</v>
      </c>
      <c r="J14" s="27">
        <f t="shared" si="143"/>
        <v>42503</v>
      </c>
      <c r="K14" s="27" t="str">
        <f t="shared" ca="1" si="141"/>
        <v>Em andamento</v>
      </c>
      <c r="L14" s="41" t="s">
        <v>34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</row>
    <row r="15" spans="2:213" ht="18.75" customHeight="1" outlineLevel="1" x14ac:dyDescent="0.25">
      <c r="B15" s="34"/>
      <c r="C15" s="39" t="s">
        <v>35</v>
      </c>
      <c r="D15" s="34">
        <v>2</v>
      </c>
      <c r="E15" s="34">
        <v>1</v>
      </c>
      <c r="F15" s="40">
        <v>0</v>
      </c>
      <c r="G15" s="10">
        <v>42503</v>
      </c>
      <c r="H15" s="10">
        <v>42503</v>
      </c>
      <c r="I15" s="27">
        <f t="shared" ref="I15:I46" si="146">(G15+D15)-1</f>
        <v>42504</v>
      </c>
      <c r="J15" s="27">
        <f t="shared" si="143"/>
        <v>42503</v>
      </c>
      <c r="K15" s="27" t="str">
        <f t="shared" ca="1" si="141"/>
        <v>Em andamento</v>
      </c>
      <c r="L15" s="41" t="s">
        <v>34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</row>
    <row r="16" spans="2:213" ht="18.75" customHeight="1" outlineLevel="1" x14ac:dyDescent="0.25">
      <c r="B16" s="34"/>
      <c r="C16" s="39" t="s">
        <v>36</v>
      </c>
      <c r="D16" s="34">
        <v>2</v>
      </c>
      <c r="E16" s="34">
        <v>1</v>
      </c>
      <c r="F16" s="40">
        <v>0</v>
      </c>
      <c r="G16" s="10">
        <v>42503</v>
      </c>
      <c r="H16" s="10">
        <v>42503</v>
      </c>
      <c r="I16" s="27">
        <f t="shared" si="146"/>
        <v>42504</v>
      </c>
      <c r="J16" s="27">
        <f t="shared" si="143"/>
        <v>42503</v>
      </c>
      <c r="K16" s="27" t="str">
        <f t="shared" ca="1" si="141"/>
        <v>Em andamento</v>
      </c>
      <c r="L16" s="41" t="s">
        <v>34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</row>
    <row r="17" spans="2:213" ht="18.75" customHeight="1" outlineLevel="1" x14ac:dyDescent="0.25">
      <c r="B17" s="34"/>
      <c r="C17" s="39" t="s">
        <v>37</v>
      </c>
      <c r="D17" s="34">
        <v>2</v>
      </c>
      <c r="E17" s="34">
        <v>1</v>
      </c>
      <c r="F17" s="40">
        <v>0</v>
      </c>
      <c r="G17" s="10">
        <v>42503</v>
      </c>
      <c r="H17" s="10">
        <v>42503</v>
      </c>
      <c r="I17" s="27">
        <f t="shared" si="146"/>
        <v>42504</v>
      </c>
      <c r="J17" s="27">
        <f t="shared" si="143"/>
        <v>42503</v>
      </c>
      <c r="K17" s="27" t="str">
        <f t="shared" ca="1" si="141"/>
        <v>Em andamento</v>
      </c>
      <c r="L17" s="41" t="s">
        <v>34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</row>
    <row r="18" spans="2:213" ht="18.75" customHeight="1" outlineLevel="1" x14ac:dyDescent="0.25">
      <c r="B18" s="34"/>
      <c r="C18" s="39" t="s">
        <v>38</v>
      </c>
      <c r="D18" s="34">
        <v>2</v>
      </c>
      <c r="E18" s="34">
        <v>1</v>
      </c>
      <c r="F18" s="40">
        <v>0</v>
      </c>
      <c r="G18" s="10">
        <v>42503</v>
      </c>
      <c r="H18" s="10">
        <v>42503</v>
      </c>
      <c r="I18" s="27">
        <f t="shared" si="146"/>
        <v>42504</v>
      </c>
      <c r="J18" s="27">
        <f t="shared" ref="J18:J46" si="147">(H18+E18)-1</f>
        <v>42503</v>
      </c>
      <c r="K18" s="27" t="str">
        <f t="shared" ref="K18:K46" ca="1" si="148">IF(F18=1,"Concluído",IF(AND(J18&lt;TODAY(),F18&lt;1),"Em atraso","Em andamento"))</f>
        <v>Em andamento</v>
      </c>
      <c r="L18" s="41" t="s">
        <v>34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</row>
    <row r="19" spans="2:213" ht="18.75" customHeight="1" outlineLevel="1" x14ac:dyDescent="0.25">
      <c r="B19" s="34"/>
      <c r="C19" s="39" t="s">
        <v>39</v>
      </c>
      <c r="D19" s="34">
        <v>2</v>
      </c>
      <c r="E19" s="34">
        <v>1</v>
      </c>
      <c r="F19" s="40">
        <v>0</v>
      </c>
      <c r="G19" s="10">
        <v>42503</v>
      </c>
      <c r="H19" s="10">
        <v>42503</v>
      </c>
      <c r="I19" s="27">
        <f t="shared" si="146"/>
        <v>42504</v>
      </c>
      <c r="J19" s="27">
        <f t="shared" si="147"/>
        <v>42503</v>
      </c>
      <c r="K19" s="27" t="str">
        <f t="shared" ca="1" si="148"/>
        <v>Em andamento</v>
      </c>
      <c r="L19" s="41" t="s">
        <v>34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</row>
    <row r="20" spans="2:213" ht="18.75" customHeight="1" outlineLevel="1" x14ac:dyDescent="0.25">
      <c r="B20" s="34"/>
      <c r="C20" s="39" t="s">
        <v>40</v>
      </c>
      <c r="D20" s="34">
        <v>2</v>
      </c>
      <c r="E20" s="34">
        <v>1</v>
      </c>
      <c r="F20" s="40">
        <v>0</v>
      </c>
      <c r="G20" s="10">
        <v>42503</v>
      </c>
      <c r="H20" s="10">
        <v>42503</v>
      </c>
      <c r="I20" s="27">
        <f t="shared" si="146"/>
        <v>42504</v>
      </c>
      <c r="J20" s="27">
        <f t="shared" si="147"/>
        <v>42503</v>
      </c>
      <c r="K20" s="27" t="str">
        <f t="shared" ca="1" si="148"/>
        <v>Em andamento</v>
      </c>
      <c r="L20" s="41" t="s">
        <v>34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</row>
    <row r="21" spans="2:213" ht="18.75" customHeight="1" outlineLevel="1" x14ac:dyDescent="0.25">
      <c r="B21" s="34"/>
      <c r="C21" s="39" t="s">
        <v>41</v>
      </c>
      <c r="D21" s="34">
        <v>2</v>
      </c>
      <c r="E21" s="34">
        <v>1</v>
      </c>
      <c r="F21" s="40">
        <v>0</v>
      </c>
      <c r="G21" s="10">
        <v>42503</v>
      </c>
      <c r="H21" s="10">
        <v>42503</v>
      </c>
      <c r="I21" s="27">
        <f t="shared" si="146"/>
        <v>42504</v>
      </c>
      <c r="J21" s="27">
        <f t="shared" si="147"/>
        <v>42503</v>
      </c>
      <c r="K21" s="27" t="str">
        <f t="shared" ca="1" si="148"/>
        <v>Em andamento</v>
      </c>
      <c r="L21" s="41" t="s">
        <v>34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</row>
    <row r="22" spans="2:213" ht="18.75" customHeight="1" outlineLevel="1" x14ac:dyDescent="0.25">
      <c r="B22" s="34"/>
      <c r="C22" s="39" t="s">
        <v>42</v>
      </c>
      <c r="D22" s="34">
        <v>2</v>
      </c>
      <c r="E22" s="34">
        <v>1</v>
      </c>
      <c r="F22" s="40">
        <v>0</v>
      </c>
      <c r="G22" s="10">
        <v>42503</v>
      </c>
      <c r="H22" s="10">
        <v>42503</v>
      </c>
      <c r="I22" s="27">
        <f t="shared" si="146"/>
        <v>42504</v>
      </c>
      <c r="J22" s="27">
        <f t="shared" si="147"/>
        <v>42503</v>
      </c>
      <c r="K22" s="27" t="str">
        <f t="shared" ca="1" si="148"/>
        <v>Em andamento</v>
      </c>
      <c r="L22" s="41" t="s">
        <v>34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</row>
    <row r="23" spans="2:213" ht="18.75" customHeight="1" outlineLevel="1" x14ac:dyDescent="0.25">
      <c r="B23" s="34"/>
      <c r="C23" s="39" t="s">
        <v>43</v>
      </c>
      <c r="D23" s="34">
        <v>2</v>
      </c>
      <c r="E23" s="34">
        <v>1</v>
      </c>
      <c r="F23" s="40">
        <v>0</v>
      </c>
      <c r="G23" s="10">
        <v>42503</v>
      </c>
      <c r="H23" s="10">
        <v>42503</v>
      </c>
      <c r="I23" s="27">
        <f t="shared" si="146"/>
        <v>42504</v>
      </c>
      <c r="J23" s="27">
        <f t="shared" si="147"/>
        <v>42503</v>
      </c>
      <c r="K23" s="27" t="str">
        <f t="shared" ca="1" si="148"/>
        <v>Em andamento</v>
      </c>
      <c r="L23" s="41" t="s">
        <v>34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</row>
    <row r="24" spans="2:213" ht="18.75" customHeight="1" outlineLevel="1" x14ac:dyDescent="0.25">
      <c r="B24" s="34"/>
      <c r="C24" s="39" t="s">
        <v>44</v>
      </c>
      <c r="D24" s="34">
        <v>2</v>
      </c>
      <c r="E24" s="34">
        <v>1</v>
      </c>
      <c r="F24" s="40">
        <v>0</v>
      </c>
      <c r="G24" s="10">
        <v>42503</v>
      </c>
      <c r="H24" s="10">
        <v>42503</v>
      </c>
      <c r="I24" s="27">
        <f t="shared" si="146"/>
        <v>42504</v>
      </c>
      <c r="J24" s="27">
        <f t="shared" si="147"/>
        <v>42503</v>
      </c>
      <c r="K24" s="27" t="str">
        <f t="shared" ca="1" si="148"/>
        <v>Em andamento</v>
      </c>
      <c r="L24" s="41" t="s">
        <v>34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</row>
    <row r="25" spans="2:213" ht="18.75" customHeight="1" outlineLevel="1" x14ac:dyDescent="0.25">
      <c r="B25" s="34"/>
      <c r="C25" s="39" t="s">
        <v>45</v>
      </c>
      <c r="D25" s="34">
        <v>2</v>
      </c>
      <c r="E25" s="34">
        <v>1</v>
      </c>
      <c r="F25" s="40">
        <v>0</v>
      </c>
      <c r="G25" s="10">
        <v>42503</v>
      </c>
      <c r="H25" s="10">
        <v>42503</v>
      </c>
      <c r="I25" s="27">
        <f t="shared" si="146"/>
        <v>42504</v>
      </c>
      <c r="J25" s="27">
        <f t="shared" si="147"/>
        <v>42503</v>
      </c>
      <c r="K25" s="27" t="str">
        <f t="shared" ca="1" si="148"/>
        <v>Em andamento</v>
      </c>
      <c r="L25" s="41" t="s">
        <v>34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</row>
    <row r="26" spans="2:213" ht="18.75" customHeight="1" outlineLevel="1" x14ac:dyDescent="0.25">
      <c r="B26" s="34"/>
      <c r="C26" s="39" t="s">
        <v>46</v>
      </c>
      <c r="D26" s="34">
        <v>2</v>
      </c>
      <c r="E26" s="34">
        <v>1</v>
      </c>
      <c r="F26" s="40">
        <v>0</v>
      </c>
      <c r="G26" s="10">
        <v>42503</v>
      </c>
      <c r="H26" s="10">
        <v>42503</v>
      </c>
      <c r="I26" s="27">
        <f t="shared" si="146"/>
        <v>42504</v>
      </c>
      <c r="J26" s="27">
        <f t="shared" si="147"/>
        <v>42503</v>
      </c>
      <c r="K26" s="27" t="str">
        <f t="shared" ca="1" si="148"/>
        <v>Em andamento</v>
      </c>
      <c r="L26" s="41" t="s">
        <v>34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</row>
    <row r="27" spans="2:213" ht="18.75" customHeight="1" outlineLevel="1" x14ac:dyDescent="0.25">
      <c r="B27" s="34"/>
      <c r="C27" s="39" t="s">
        <v>47</v>
      </c>
      <c r="D27" s="34">
        <v>2</v>
      </c>
      <c r="E27" s="34">
        <v>1</v>
      </c>
      <c r="F27" s="40">
        <v>0</v>
      </c>
      <c r="G27" s="10">
        <v>42503</v>
      </c>
      <c r="H27" s="10">
        <v>42503</v>
      </c>
      <c r="I27" s="27">
        <f t="shared" si="146"/>
        <v>42504</v>
      </c>
      <c r="J27" s="27">
        <f t="shared" si="147"/>
        <v>42503</v>
      </c>
      <c r="K27" s="27" t="str">
        <f t="shared" ca="1" si="148"/>
        <v>Em andamento</v>
      </c>
      <c r="L27" s="41" t="s">
        <v>34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</row>
    <row r="28" spans="2:213" ht="18.75" customHeight="1" outlineLevel="1" x14ac:dyDescent="0.25">
      <c r="B28" s="34"/>
      <c r="C28" s="39" t="s">
        <v>48</v>
      </c>
      <c r="D28" s="34">
        <v>2</v>
      </c>
      <c r="E28" s="34">
        <v>1</v>
      </c>
      <c r="F28" s="40">
        <v>0</v>
      </c>
      <c r="G28" s="10">
        <v>42503</v>
      </c>
      <c r="H28" s="10">
        <v>42503</v>
      </c>
      <c r="I28" s="27">
        <f t="shared" si="146"/>
        <v>42504</v>
      </c>
      <c r="J28" s="27">
        <f t="shared" si="147"/>
        <v>42503</v>
      </c>
      <c r="K28" s="27" t="str">
        <f t="shared" ca="1" si="148"/>
        <v>Em andamento</v>
      </c>
      <c r="L28" s="41" t="s">
        <v>34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</row>
    <row r="29" spans="2:213" ht="18.75" customHeight="1" outlineLevel="1" x14ac:dyDescent="0.25">
      <c r="B29" s="34"/>
      <c r="C29" s="39" t="s">
        <v>49</v>
      </c>
      <c r="D29" s="34">
        <v>2</v>
      </c>
      <c r="E29" s="34">
        <v>1</v>
      </c>
      <c r="F29" s="40">
        <v>0</v>
      </c>
      <c r="G29" s="10">
        <v>42503</v>
      </c>
      <c r="H29" s="10">
        <v>42503</v>
      </c>
      <c r="I29" s="27">
        <f t="shared" si="146"/>
        <v>42504</v>
      </c>
      <c r="J29" s="27">
        <f t="shared" si="147"/>
        <v>42503</v>
      </c>
      <c r="K29" s="27" t="str">
        <f t="shared" ca="1" si="148"/>
        <v>Em andamento</v>
      </c>
      <c r="L29" s="41" t="s">
        <v>34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</row>
    <row r="30" spans="2:213" ht="18.75" customHeight="1" outlineLevel="1" x14ac:dyDescent="0.25">
      <c r="B30" s="34"/>
      <c r="C30" s="39" t="s">
        <v>50</v>
      </c>
      <c r="D30" s="34">
        <v>2</v>
      </c>
      <c r="E30" s="34">
        <v>1</v>
      </c>
      <c r="F30" s="40">
        <v>0</v>
      </c>
      <c r="G30" s="10">
        <v>42503</v>
      </c>
      <c r="H30" s="10">
        <v>42503</v>
      </c>
      <c r="I30" s="27">
        <f t="shared" si="146"/>
        <v>42504</v>
      </c>
      <c r="J30" s="27">
        <f t="shared" si="147"/>
        <v>42503</v>
      </c>
      <c r="K30" s="27" t="str">
        <f t="shared" ca="1" si="148"/>
        <v>Em andamento</v>
      </c>
      <c r="L30" s="41" t="s">
        <v>34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</row>
    <row r="31" spans="2:213" ht="18.75" customHeight="1" outlineLevel="1" x14ac:dyDescent="0.25">
      <c r="B31" s="34"/>
      <c r="C31" s="39" t="s">
        <v>51</v>
      </c>
      <c r="D31" s="34">
        <v>2</v>
      </c>
      <c r="E31" s="34">
        <v>1</v>
      </c>
      <c r="F31" s="40">
        <v>0</v>
      </c>
      <c r="G31" s="10">
        <v>42503</v>
      </c>
      <c r="H31" s="10">
        <v>42503</v>
      </c>
      <c r="I31" s="27">
        <f t="shared" si="146"/>
        <v>42504</v>
      </c>
      <c r="J31" s="27">
        <f t="shared" si="147"/>
        <v>42503</v>
      </c>
      <c r="K31" s="27" t="str">
        <f t="shared" ca="1" si="148"/>
        <v>Em andamento</v>
      </c>
      <c r="L31" s="41" t="s">
        <v>34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</row>
    <row r="32" spans="2:213" ht="18.75" customHeight="1" outlineLevel="1" x14ac:dyDescent="0.25">
      <c r="B32" s="34"/>
      <c r="C32" s="39" t="s">
        <v>52</v>
      </c>
      <c r="D32" s="34">
        <v>2</v>
      </c>
      <c r="E32" s="34">
        <v>1</v>
      </c>
      <c r="F32" s="40">
        <v>0</v>
      </c>
      <c r="G32" s="10">
        <v>42503</v>
      </c>
      <c r="H32" s="10">
        <v>42503</v>
      </c>
      <c r="I32" s="27">
        <f t="shared" si="146"/>
        <v>42504</v>
      </c>
      <c r="J32" s="27">
        <f t="shared" si="147"/>
        <v>42503</v>
      </c>
      <c r="K32" s="27" t="str">
        <f t="shared" ca="1" si="148"/>
        <v>Em andamento</v>
      </c>
      <c r="L32" s="41" t="s">
        <v>34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</row>
    <row r="33" spans="2:213" ht="18.75" customHeight="1" outlineLevel="1" x14ac:dyDescent="0.25">
      <c r="B33" s="34"/>
      <c r="C33" s="39" t="s">
        <v>53</v>
      </c>
      <c r="D33" s="34">
        <v>2</v>
      </c>
      <c r="E33" s="34">
        <v>1</v>
      </c>
      <c r="F33" s="40">
        <v>0</v>
      </c>
      <c r="G33" s="10">
        <v>42503</v>
      </c>
      <c r="H33" s="10">
        <v>42503</v>
      </c>
      <c r="I33" s="27">
        <f t="shared" si="146"/>
        <v>42504</v>
      </c>
      <c r="J33" s="27">
        <f t="shared" si="147"/>
        <v>42503</v>
      </c>
      <c r="K33" s="27" t="str">
        <f t="shared" ca="1" si="148"/>
        <v>Em andamento</v>
      </c>
      <c r="L33" s="41" t="s">
        <v>34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</row>
    <row r="34" spans="2:213" ht="18.75" customHeight="1" outlineLevel="1" x14ac:dyDescent="0.25">
      <c r="B34" s="34"/>
      <c r="C34" s="39" t="s">
        <v>54</v>
      </c>
      <c r="D34" s="34">
        <v>2</v>
      </c>
      <c r="E34" s="34">
        <v>1</v>
      </c>
      <c r="F34" s="40">
        <v>0</v>
      </c>
      <c r="G34" s="10">
        <v>42503</v>
      </c>
      <c r="H34" s="10">
        <v>42503</v>
      </c>
      <c r="I34" s="27">
        <f t="shared" si="146"/>
        <v>42504</v>
      </c>
      <c r="J34" s="27">
        <f t="shared" si="147"/>
        <v>42503</v>
      </c>
      <c r="K34" s="27" t="str">
        <f t="shared" ca="1" si="148"/>
        <v>Em andamento</v>
      </c>
      <c r="L34" s="41" t="s">
        <v>34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</row>
    <row r="35" spans="2:213" ht="18.75" customHeight="1" outlineLevel="1" x14ac:dyDescent="0.25">
      <c r="B35" s="34"/>
      <c r="C35" s="39" t="s">
        <v>55</v>
      </c>
      <c r="D35" s="34">
        <v>2</v>
      </c>
      <c r="E35" s="34">
        <v>1</v>
      </c>
      <c r="F35" s="40">
        <v>0</v>
      </c>
      <c r="G35" s="10">
        <v>42503</v>
      </c>
      <c r="H35" s="10">
        <v>42503</v>
      </c>
      <c r="I35" s="27">
        <f t="shared" si="146"/>
        <v>42504</v>
      </c>
      <c r="J35" s="27">
        <f t="shared" si="147"/>
        <v>42503</v>
      </c>
      <c r="K35" s="27" t="str">
        <f t="shared" ca="1" si="148"/>
        <v>Em andamento</v>
      </c>
      <c r="L35" s="41" t="s">
        <v>34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</row>
    <row r="36" spans="2:213" ht="18.75" customHeight="1" outlineLevel="1" x14ac:dyDescent="0.25">
      <c r="B36" s="34"/>
      <c r="C36" s="39" t="s">
        <v>56</v>
      </c>
      <c r="D36" s="34">
        <v>2</v>
      </c>
      <c r="E36" s="34">
        <v>1</v>
      </c>
      <c r="F36" s="40">
        <v>0</v>
      </c>
      <c r="G36" s="10">
        <v>42503</v>
      </c>
      <c r="H36" s="10">
        <v>42503</v>
      </c>
      <c r="I36" s="27">
        <f t="shared" si="146"/>
        <v>42504</v>
      </c>
      <c r="J36" s="27">
        <f t="shared" si="147"/>
        <v>42503</v>
      </c>
      <c r="K36" s="27" t="str">
        <f t="shared" ca="1" si="148"/>
        <v>Em andamento</v>
      </c>
      <c r="L36" s="41" t="s">
        <v>34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</row>
    <row r="37" spans="2:213" ht="18.75" customHeight="1" outlineLevel="1" x14ac:dyDescent="0.25">
      <c r="B37" s="34"/>
      <c r="C37" s="39" t="s">
        <v>57</v>
      </c>
      <c r="D37" s="34">
        <v>2</v>
      </c>
      <c r="E37" s="34">
        <v>1</v>
      </c>
      <c r="F37" s="40">
        <v>0</v>
      </c>
      <c r="G37" s="10">
        <v>42503</v>
      </c>
      <c r="H37" s="10">
        <v>42503</v>
      </c>
      <c r="I37" s="27">
        <f t="shared" si="146"/>
        <v>42504</v>
      </c>
      <c r="J37" s="27">
        <f t="shared" si="147"/>
        <v>42503</v>
      </c>
      <c r="K37" s="27" t="str">
        <f t="shared" ca="1" si="148"/>
        <v>Em andamento</v>
      </c>
      <c r="L37" s="41" t="s">
        <v>34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</row>
    <row r="38" spans="2:213" ht="18.75" customHeight="1" outlineLevel="1" x14ac:dyDescent="0.25">
      <c r="B38" s="34"/>
      <c r="C38" s="39" t="s">
        <v>58</v>
      </c>
      <c r="D38" s="34">
        <v>2</v>
      </c>
      <c r="E38" s="34">
        <v>1</v>
      </c>
      <c r="F38" s="40">
        <v>0</v>
      </c>
      <c r="G38" s="10">
        <v>42503</v>
      </c>
      <c r="H38" s="10">
        <v>42503</v>
      </c>
      <c r="I38" s="27">
        <f t="shared" si="146"/>
        <v>42504</v>
      </c>
      <c r="J38" s="27">
        <f t="shared" si="147"/>
        <v>42503</v>
      </c>
      <c r="K38" s="27" t="str">
        <f t="shared" ca="1" si="148"/>
        <v>Em andamento</v>
      </c>
      <c r="L38" s="41" t="s">
        <v>34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</row>
    <row r="39" spans="2:213" ht="18.75" customHeight="1" outlineLevel="1" x14ac:dyDescent="0.25">
      <c r="B39" s="34"/>
      <c r="C39" s="39" t="s">
        <v>59</v>
      </c>
      <c r="D39" s="34">
        <v>2</v>
      </c>
      <c r="E39" s="34">
        <v>1</v>
      </c>
      <c r="F39" s="40">
        <v>0</v>
      </c>
      <c r="G39" s="10">
        <v>42503</v>
      </c>
      <c r="H39" s="10">
        <v>42503</v>
      </c>
      <c r="I39" s="27">
        <f t="shared" si="146"/>
        <v>42504</v>
      </c>
      <c r="J39" s="27">
        <f t="shared" si="147"/>
        <v>42503</v>
      </c>
      <c r="K39" s="27" t="str">
        <f t="shared" ca="1" si="148"/>
        <v>Em andamento</v>
      </c>
      <c r="L39" s="41" t="s">
        <v>34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</row>
    <row r="40" spans="2:213" ht="18.75" customHeight="1" outlineLevel="1" x14ac:dyDescent="0.25">
      <c r="B40" s="34"/>
      <c r="C40" s="39" t="s">
        <v>60</v>
      </c>
      <c r="D40" s="34">
        <v>2</v>
      </c>
      <c r="E40" s="34">
        <v>1</v>
      </c>
      <c r="F40" s="40">
        <v>0</v>
      </c>
      <c r="G40" s="10">
        <v>42503</v>
      </c>
      <c r="H40" s="10">
        <v>42503</v>
      </c>
      <c r="I40" s="27">
        <f t="shared" si="146"/>
        <v>42504</v>
      </c>
      <c r="J40" s="27">
        <f t="shared" si="147"/>
        <v>42503</v>
      </c>
      <c r="K40" s="27" t="str">
        <f t="shared" ca="1" si="148"/>
        <v>Em andamento</v>
      </c>
      <c r="L40" s="41" t="s">
        <v>34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</row>
    <row r="41" spans="2:213" ht="18.75" customHeight="1" outlineLevel="1" x14ac:dyDescent="0.25">
      <c r="B41" s="34"/>
      <c r="C41" s="39" t="s">
        <v>61</v>
      </c>
      <c r="D41" s="34">
        <v>2</v>
      </c>
      <c r="E41" s="34">
        <v>1</v>
      </c>
      <c r="F41" s="40">
        <v>0</v>
      </c>
      <c r="G41" s="10">
        <v>42503</v>
      </c>
      <c r="H41" s="10">
        <v>42503</v>
      </c>
      <c r="I41" s="27">
        <f t="shared" si="146"/>
        <v>42504</v>
      </c>
      <c r="J41" s="27">
        <f t="shared" si="147"/>
        <v>42503</v>
      </c>
      <c r="K41" s="27" t="str">
        <f t="shared" ca="1" si="148"/>
        <v>Em andamento</v>
      </c>
      <c r="L41" s="41" t="s">
        <v>34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</row>
    <row r="42" spans="2:213" ht="18.75" customHeight="1" outlineLevel="1" x14ac:dyDescent="0.25">
      <c r="B42" s="34"/>
      <c r="C42" s="39" t="s">
        <v>62</v>
      </c>
      <c r="D42" s="34">
        <v>2</v>
      </c>
      <c r="E42" s="34">
        <v>1</v>
      </c>
      <c r="F42" s="40">
        <v>0</v>
      </c>
      <c r="G42" s="10">
        <v>42503</v>
      </c>
      <c r="H42" s="10">
        <v>42503</v>
      </c>
      <c r="I42" s="27">
        <f t="shared" si="146"/>
        <v>42504</v>
      </c>
      <c r="J42" s="27">
        <f t="shared" si="147"/>
        <v>42503</v>
      </c>
      <c r="K42" s="27" t="str">
        <f t="shared" ca="1" si="148"/>
        <v>Em andamento</v>
      </c>
      <c r="L42" s="41" t="s">
        <v>34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</row>
    <row r="43" spans="2:213" ht="18.75" customHeight="1" outlineLevel="1" x14ac:dyDescent="0.25">
      <c r="B43" s="34"/>
      <c r="C43" s="39" t="s">
        <v>63</v>
      </c>
      <c r="D43" s="34">
        <v>2</v>
      </c>
      <c r="E43" s="34">
        <v>1</v>
      </c>
      <c r="F43" s="40">
        <v>0</v>
      </c>
      <c r="G43" s="10">
        <v>42503</v>
      </c>
      <c r="H43" s="10">
        <v>42503</v>
      </c>
      <c r="I43" s="27">
        <f t="shared" si="146"/>
        <v>42504</v>
      </c>
      <c r="J43" s="27">
        <f t="shared" si="147"/>
        <v>42503</v>
      </c>
      <c r="K43" s="27" t="str">
        <f t="shared" ca="1" si="148"/>
        <v>Em andamento</v>
      </c>
      <c r="L43" s="41" t="s">
        <v>34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</row>
    <row r="44" spans="2:213" ht="18.75" customHeight="1" outlineLevel="1" x14ac:dyDescent="0.25">
      <c r="B44" s="34"/>
      <c r="C44" s="39" t="s">
        <v>64</v>
      </c>
      <c r="D44" s="34">
        <v>2</v>
      </c>
      <c r="E44" s="34">
        <v>1</v>
      </c>
      <c r="F44" s="40">
        <v>0</v>
      </c>
      <c r="G44" s="10">
        <v>42503</v>
      </c>
      <c r="H44" s="10">
        <v>42503</v>
      </c>
      <c r="I44" s="27">
        <f t="shared" si="146"/>
        <v>42504</v>
      </c>
      <c r="J44" s="27">
        <f t="shared" si="147"/>
        <v>42503</v>
      </c>
      <c r="K44" s="27" t="str">
        <f t="shared" ca="1" si="148"/>
        <v>Em andamento</v>
      </c>
      <c r="L44" s="41" t="s">
        <v>34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</row>
    <row r="45" spans="2:213" ht="18.75" customHeight="1" outlineLevel="1" x14ac:dyDescent="0.25">
      <c r="B45" s="34"/>
      <c r="C45" s="39" t="s">
        <v>65</v>
      </c>
      <c r="D45" s="34">
        <v>2</v>
      </c>
      <c r="E45" s="34">
        <v>1</v>
      </c>
      <c r="F45" s="40">
        <v>0</v>
      </c>
      <c r="G45" s="10">
        <v>42503</v>
      </c>
      <c r="H45" s="10">
        <v>42503</v>
      </c>
      <c r="I45" s="27">
        <f t="shared" si="146"/>
        <v>42504</v>
      </c>
      <c r="J45" s="27">
        <f t="shared" si="147"/>
        <v>42503</v>
      </c>
      <c r="K45" s="27" t="str">
        <f t="shared" ca="1" si="148"/>
        <v>Em andamento</v>
      </c>
      <c r="L45" s="41" t="s">
        <v>34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</row>
    <row r="46" spans="2:213" ht="18.75" customHeight="1" outlineLevel="1" x14ac:dyDescent="0.25">
      <c r="B46" s="34"/>
      <c r="C46" s="39" t="s">
        <v>66</v>
      </c>
      <c r="D46" s="34">
        <v>2</v>
      </c>
      <c r="E46" s="34">
        <v>1</v>
      </c>
      <c r="F46" s="40">
        <v>0</v>
      </c>
      <c r="G46" s="10">
        <v>42503</v>
      </c>
      <c r="H46" s="10">
        <v>42503</v>
      </c>
      <c r="I46" s="27">
        <f t="shared" si="146"/>
        <v>42504</v>
      </c>
      <c r="J46" s="27">
        <f t="shared" si="147"/>
        <v>42503</v>
      </c>
      <c r="K46" s="27" t="str">
        <f t="shared" ca="1" si="148"/>
        <v>Em andamento</v>
      </c>
      <c r="L46" s="41" t="s">
        <v>34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</row>
    <row r="47" spans="2:213" ht="15" outlineLevel="1" x14ac:dyDescent="0.25">
      <c r="B47" s="34">
        <v>10</v>
      </c>
      <c r="C47" s="42" t="s">
        <v>33</v>
      </c>
      <c r="D47" s="34">
        <v>67</v>
      </c>
      <c r="E47" s="34">
        <v>12</v>
      </c>
      <c r="F47" s="40">
        <v>0</v>
      </c>
      <c r="G47" s="10">
        <v>42492</v>
      </c>
      <c r="H47" s="10">
        <v>42492</v>
      </c>
      <c r="I47" s="27">
        <f>(G47+D47)-1</f>
        <v>42558</v>
      </c>
      <c r="J47" s="27">
        <f t="shared" si="143"/>
        <v>42503</v>
      </c>
      <c r="K47" s="27" t="str">
        <f t="shared" ca="1" si="141"/>
        <v>Em andamento</v>
      </c>
      <c r="L47" s="41" t="s">
        <v>25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</row>
    <row r="48" spans="2:213" s="17" customFormat="1" x14ac:dyDescent="0.3">
      <c r="B48" s="28"/>
      <c r="C48" s="28"/>
      <c r="D48" s="13"/>
      <c r="E48" s="13"/>
      <c r="F48" s="29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spans="2:33" s="17" customFormat="1" x14ac:dyDescent="0.3">
      <c r="C49" s="28"/>
      <c r="D49" s="13"/>
      <c r="E49" s="13"/>
      <c r="F49" s="29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 spans="2:33" s="17" customFormat="1" x14ac:dyDescent="0.25">
      <c r="B50" s="1"/>
      <c r="C50" s="1"/>
      <c r="D50" s="1"/>
      <c r="E50" s="13"/>
      <c r="F50" s="29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 spans="2:33" s="17" customFormat="1" x14ac:dyDescent="0.25">
      <c r="B51" s="1"/>
      <c r="C51" s="1"/>
      <c r="D51" s="1"/>
      <c r="E51" s="13"/>
      <c r="F51" s="29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 spans="2:33" s="17" customFormat="1" x14ac:dyDescent="0.25">
      <c r="B52" s="1"/>
      <c r="C52" s="1"/>
      <c r="D52" s="1"/>
      <c r="E52" s="13"/>
      <c r="F52" s="29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 spans="2:33" s="17" customFormat="1" x14ac:dyDescent="0.25">
      <c r="B53" s="1"/>
      <c r="C53" s="1"/>
      <c r="D53" s="1"/>
      <c r="E53" s="13"/>
      <c r="F53" s="29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 spans="2:33" s="17" customFormat="1" ht="21" x14ac:dyDescent="0.25">
      <c r="B54" s="2">
        <f>'Cronograma + Diagrama de Gantt'!$J$4</f>
        <v>42492</v>
      </c>
      <c r="C54" s="3">
        <f>'Cronograma + Diagrama de Gantt'!$I$7</f>
        <v>42558</v>
      </c>
      <c r="D54" s="1"/>
      <c r="E54" s="13"/>
      <c r="F54" s="29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 spans="2:33" s="17" customFormat="1" x14ac:dyDescent="0.25">
      <c r="B55" s="1"/>
      <c r="C55" s="1"/>
      <c r="D55" s="1"/>
      <c r="E55" s="13"/>
      <c r="F55" s="29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 spans="2:33" s="17" customFormat="1" x14ac:dyDescent="0.25">
      <c r="B56" s="56" t="s">
        <v>16</v>
      </c>
      <c r="C56" s="56"/>
      <c r="D56" s="56"/>
      <c r="E56" s="13"/>
      <c r="F56" s="29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 spans="2:33" s="17" customFormat="1" x14ac:dyDescent="0.25">
      <c r="B57" s="57">
        <f>'Cronograma + Diagrama de Gantt'!$F$7</f>
        <v>5.128205128205128E-2</v>
      </c>
      <c r="C57" s="57"/>
      <c r="D57" s="57"/>
      <c r="E57" s="13"/>
      <c r="F57" s="29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2:33" s="17" customFormat="1" x14ac:dyDescent="0.25">
      <c r="B58" s="57"/>
      <c r="C58" s="57"/>
      <c r="D58" s="57"/>
      <c r="E58" s="13"/>
      <c r="F58" s="29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 spans="2:33" s="17" customFormat="1" x14ac:dyDescent="0.25">
      <c r="B59" s="57"/>
      <c r="C59" s="57"/>
      <c r="D59" s="57"/>
      <c r="E59" s="13"/>
      <c r="F59" s="29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spans="2:33" s="17" customFormat="1" x14ac:dyDescent="0.25">
      <c r="B60" s="57"/>
      <c r="C60" s="57"/>
      <c r="D60" s="57"/>
      <c r="E60" s="13"/>
      <c r="F60" s="29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 spans="2:33" s="17" customFormat="1" x14ac:dyDescent="0.3">
      <c r="C61" s="28"/>
      <c r="D61" s="13"/>
      <c r="E61" s="13"/>
      <c r="F61" s="29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spans="2:33" s="17" customFormat="1" x14ac:dyDescent="0.3">
      <c r="C62" s="28"/>
      <c r="D62" s="13"/>
      <c r="E62" s="13"/>
      <c r="F62" s="29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spans="2:33" s="17" customFormat="1" x14ac:dyDescent="0.3">
      <c r="C63" s="28"/>
      <c r="D63" s="13"/>
      <c r="E63" s="13"/>
      <c r="F63" s="29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spans="2:33" s="17" customFormat="1" x14ac:dyDescent="0.3">
      <c r="C64" s="28"/>
      <c r="D64" s="13"/>
      <c r="E64" s="13"/>
      <c r="F64" s="29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spans="3:33" s="17" customFormat="1" x14ac:dyDescent="0.3">
      <c r="C65" s="28"/>
      <c r="D65" s="13"/>
      <c r="E65" s="13"/>
      <c r="F65" s="29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spans="3:33" s="17" customFormat="1" x14ac:dyDescent="0.3">
      <c r="C66" s="28"/>
      <c r="D66" s="13"/>
      <c r="E66" s="13"/>
      <c r="F66" s="29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spans="3:33" s="17" customFormat="1" x14ac:dyDescent="0.3">
      <c r="C67" s="28"/>
      <c r="D67" s="13"/>
      <c r="E67" s="13"/>
      <c r="F67" s="29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spans="3:33" s="17" customFormat="1" x14ac:dyDescent="0.3">
      <c r="C68" s="28"/>
      <c r="D68" s="13"/>
      <c r="E68" s="13"/>
      <c r="F68" s="29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spans="3:33" s="17" customFormat="1" x14ac:dyDescent="0.3">
      <c r="C69" s="28"/>
      <c r="D69" s="13"/>
      <c r="E69" s="13"/>
      <c r="F69" s="29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spans="3:33" s="17" customFormat="1" x14ac:dyDescent="0.3">
      <c r="C70" s="28"/>
      <c r="D70" s="13"/>
      <c r="E70" s="13"/>
      <c r="F70" s="29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spans="3:33" s="17" customFormat="1" x14ac:dyDescent="0.3">
      <c r="C71" s="28"/>
      <c r="D71" s="13"/>
      <c r="E71" s="13"/>
      <c r="F71" s="29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spans="3:33" s="17" customFormat="1" x14ac:dyDescent="0.3">
      <c r="C72" s="28"/>
      <c r="D72" s="13"/>
      <c r="E72" s="13"/>
      <c r="F72" s="29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spans="3:33" s="17" customFormat="1" x14ac:dyDescent="0.3">
      <c r="C73" s="28"/>
      <c r="D73" s="13"/>
      <c r="E73" s="13"/>
      <c r="F73" s="29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spans="3:33" s="17" customFormat="1" x14ac:dyDescent="0.3">
      <c r="C74" s="28"/>
      <c r="D74" s="13"/>
      <c r="E74" s="13"/>
      <c r="F74" s="29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spans="3:33" s="17" customFormat="1" x14ac:dyDescent="0.3">
      <c r="C75" s="28"/>
      <c r="D75" s="13"/>
      <c r="E75" s="13"/>
      <c r="F75" s="29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spans="3:33" s="17" customFormat="1" x14ac:dyDescent="0.3">
      <c r="C76" s="28"/>
      <c r="D76" s="13"/>
      <c r="E76" s="13"/>
      <c r="F76" s="29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spans="3:33" s="17" customFormat="1" x14ac:dyDescent="0.3">
      <c r="C77" s="28"/>
      <c r="D77" s="13"/>
      <c r="E77" s="13"/>
      <c r="F77" s="29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spans="3:33" s="17" customFormat="1" x14ac:dyDescent="0.3">
      <c r="C78" s="28"/>
      <c r="D78" s="13"/>
      <c r="E78" s="13"/>
      <c r="F78" s="29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spans="3:33" s="17" customFormat="1" x14ac:dyDescent="0.3">
      <c r="C79" s="28"/>
      <c r="D79" s="13"/>
      <c r="E79" s="13"/>
      <c r="F79" s="29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spans="3:33" s="17" customFormat="1" x14ac:dyDescent="0.3">
      <c r="C80" s="28"/>
      <c r="D80" s="13"/>
      <c r="E80" s="13"/>
      <c r="F80" s="29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spans="3:33" s="17" customFormat="1" x14ac:dyDescent="0.3">
      <c r="C81" s="28"/>
      <c r="D81" s="13"/>
      <c r="E81" s="13"/>
      <c r="F81" s="29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spans="3:33" s="17" customFormat="1" x14ac:dyDescent="0.3">
      <c r="C82" s="28"/>
      <c r="D82" s="13"/>
      <c r="E82" s="13"/>
      <c r="F82" s="29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spans="3:33" s="17" customFormat="1" x14ac:dyDescent="0.3">
      <c r="C83" s="28"/>
      <c r="D83" s="13"/>
      <c r="E83" s="13"/>
      <c r="F83" s="29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spans="3:33" s="17" customFormat="1" x14ac:dyDescent="0.3">
      <c r="C84" s="28"/>
      <c r="D84" s="13"/>
      <c r="E84" s="13"/>
      <c r="F84" s="29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spans="3:33" s="17" customFormat="1" x14ac:dyDescent="0.3">
      <c r="C85" s="28"/>
      <c r="D85" s="13"/>
      <c r="E85" s="13"/>
      <c r="F85" s="29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spans="3:33" s="17" customFormat="1" x14ac:dyDescent="0.3">
      <c r="C86" s="28"/>
      <c r="D86" s="13"/>
      <c r="E86" s="13"/>
      <c r="F86" s="29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 spans="3:33" s="17" customFormat="1" x14ac:dyDescent="0.3">
      <c r="C87" s="28"/>
      <c r="D87" s="13"/>
      <c r="E87" s="13"/>
      <c r="F87" s="29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 spans="3:33" s="17" customFormat="1" x14ac:dyDescent="0.3">
      <c r="C88" s="28"/>
      <c r="D88" s="13"/>
      <c r="E88" s="13"/>
      <c r="F88" s="29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 spans="3:33" s="17" customFormat="1" x14ac:dyDescent="0.3">
      <c r="C89" s="28"/>
      <c r="D89" s="13"/>
      <c r="E89" s="13"/>
      <c r="F89" s="29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 spans="3:33" s="17" customFormat="1" x14ac:dyDescent="0.3">
      <c r="C90" s="28"/>
      <c r="D90" s="13"/>
      <c r="E90" s="13"/>
      <c r="F90" s="29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spans="3:33" s="17" customFormat="1" x14ac:dyDescent="0.3">
      <c r="C91" s="28"/>
      <c r="D91" s="13"/>
      <c r="E91" s="13"/>
      <c r="F91" s="29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spans="3:33" s="17" customFormat="1" x14ac:dyDescent="0.3">
      <c r="C92" s="28"/>
      <c r="D92" s="13"/>
      <c r="E92" s="13"/>
      <c r="F92" s="29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spans="3:33" s="17" customFormat="1" x14ac:dyDescent="0.3">
      <c r="C93" s="28"/>
      <c r="D93" s="13"/>
      <c r="E93" s="13"/>
      <c r="F93" s="29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spans="3:33" s="17" customFormat="1" x14ac:dyDescent="0.3">
      <c r="C94" s="28"/>
      <c r="D94" s="13"/>
      <c r="E94" s="13"/>
      <c r="F94" s="29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spans="3:33" s="17" customFormat="1" x14ac:dyDescent="0.3">
      <c r="C95" s="28"/>
      <c r="D95" s="13"/>
      <c r="E95" s="13"/>
      <c r="F95" s="29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spans="3:33" s="17" customFormat="1" x14ac:dyDescent="0.3">
      <c r="C96" s="28"/>
      <c r="D96" s="13"/>
      <c r="E96" s="13"/>
      <c r="F96" s="29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spans="3:33" s="17" customFormat="1" x14ac:dyDescent="0.3">
      <c r="C97" s="28"/>
      <c r="D97" s="13"/>
      <c r="E97" s="13"/>
      <c r="F97" s="29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 spans="3:33" s="17" customFormat="1" x14ac:dyDescent="0.3">
      <c r="C98" s="28"/>
      <c r="D98" s="13"/>
      <c r="E98" s="13"/>
      <c r="F98" s="29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 spans="3:33" s="17" customFormat="1" x14ac:dyDescent="0.3">
      <c r="C99" s="28"/>
      <c r="D99" s="13"/>
      <c r="E99" s="13"/>
      <c r="F99" s="29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 spans="3:33" s="17" customFormat="1" x14ac:dyDescent="0.3">
      <c r="C100" s="28"/>
      <c r="D100" s="13"/>
      <c r="E100" s="13"/>
      <c r="F100" s="29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 spans="3:33" s="17" customFormat="1" x14ac:dyDescent="0.3">
      <c r="C101" s="28"/>
      <c r="D101" s="13"/>
      <c r="E101" s="13"/>
      <c r="F101" s="29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 spans="3:33" s="17" customFormat="1" x14ac:dyDescent="0.3">
      <c r="C102" s="28"/>
      <c r="D102" s="13"/>
      <c r="E102" s="13"/>
      <c r="F102" s="29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 spans="3:33" s="17" customFormat="1" x14ac:dyDescent="0.3">
      <c r="C103" s="28"/>
      <c r="D103" s="13"/>
      <c r="E103" s="13"/>
      <c r="F103" s="29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 spans="3:33" s="17" customFormat="1" x14ac:dyDescent="0.3">
      <c r="C104" s="28"/>
      <c r="D104" s="13"/>
      <c r="E104" s="13"/>
      <c r="F104" s="29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 spans="3:33" s="17" customFormat="1" x14ac:dyDescent="0.3">
      <c r="C105" s="28"/>
      <c r="D105" s="13"/>
      <c r="E105" s="13"/>
      <c r="F105" s="29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 spans="3:33" s="17" customFormat="1" x14ac:dyDescent="0.3">
      <c r="C106" s="28"/>
      <c r="D106" s="13"/>
      <c r="E106" s="13"/>
      <c r="F106" s="29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 spans="3:33" s="17" customFormat="1" x14ac:dyDescent="0.3">
      <c r="C107" s="28"/>
      <c r="D107" s="13"/>
      <c r="E107" s="13"/>
      <c r="F107" s="29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 spans="3:33" s="17" customFormat="1" x14ac:dyDescent="0.3">
      <c r="C108" s="28"/>
      <c r="D108" s="13"/>
      <c r="E108" s="13"/>
      <c r="F108" s="29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 spans="3:33" s="17" customFormat="1" x14ac:dyDescent="0.3">
      <c r="C109" s="28"/>
      <c r="D109" s="13"/>
      <c r="E109" s="13"/>
      <c r="F109" s="29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 spans="3:33" s="17" customFormat="1" x14ac:dyDescent="0.3">
      <c r="C110" s="28"/>
      <c r="D110" s="13"/>
      <c r="E110" s="13"/>
      <c r="F110" s="29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 spans="3:33" s="17" customFormat="1" x14ac:dyDescent="0.3">
      <c r="C111" s="28"/>
      <c r="D111" s="13"/>
      <c r="E111" s="13"/>
      <c r="F111" s="29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 spans="3:33" s="17" customFormat="1" x14ac:dyDescent="0.3">
      <c r="C112" s="28"/>
      <c r="D112" s="13"/>
      <c r="E112" s="13"/>
      <c r="F112" s="29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 spans="3:33" s="17" customFormat="1" x14ac:dyDescent="0.3">
      <c r="C113" s="28"/>
      <c r="D113" s="13"/>
      <c r="E113" s="13"/>
      <c r="F113" s="29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 spans="3:33" s="17" customFormat="1" x14ac:dyDescent="0.3">
      <c r="C114" s="28"/>
      <c r="D114" s="13"/>
      <c r="E114" s="13"/>
      <c r="F114" s="29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 spans="3:33" s="17" customFormat="1" x14ac:dyDescent="0.3">
      <c r="C115" s="28"/>
      <c r="D115" s="13"/>
      <c r="E115" s="13"/>
      <c r="F115" s="29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 spans="3:33" s="17" customFormat="1" x14ac:dyDescent="0.3">
      <c r="C116" s="28"/>
      <c r="D116" s="13"/>
      <c r="E116" s="13"/>
      <c r="F116" s="29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 spans="3:33" s="17" customFormat="1" x14ac:dyDescent="0.3">
      <c r="C117" s="28"/>
      <c r="D117" s="13"/>
      <c r="E117" s="13"/>
      <c r="F117" s="29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 spans="3:33" s="17" customFormat="1" x14ac:dyDescent="0.3">
      <c r="C118" s="28"/>
      <c r="D118" s="13"/>
      <c r="E118" s="13"/>
      <c r="F118" s="29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 spans="3:33" s="17" customFormat="1" x14ac:dyDescent="0.3">
      <c r="C119" s="28"/>
      <c r="D119" s="13"/>
      <c r="E119" s="13"/>
      <c r="F119" s="29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 spans="3:33" s="17" customFormat="1" x14ac:dyDescent="0.3">
      <c r="C120" s="28"/>
      <c r="D120" s="13"/>
      <c r="E120" s="13"/>
      <c r="F120" s="29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 spans="3:33" s="17" customFormat="1" x14ac:dyDescent="0.3">
      <c r="C121" s="28"/>
      <c r="D121" s="13"/>
      <c r="E121" s="13"/>
      <c r="F121" s="29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 spans="3:33" s="17" customFormat="1" x14ac:dyDescent="0.3">
      <c r="C122" s="28"/>
      <c r="D122" s="13"/>
      <c r="E122" s="13"/>
      <c r="F122" s="29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 spans="3:33" s="17" customFormat="1" x14ac:dyDescent="0.3">
      <c r="C123" s="28"/>
      <c r="D123" s="13"/>
      <c r="E123" s="13"/>
      <c r="F123" s="29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spans="3:33" s="17" customFormat="1" x14ac:dyDescent="0.3">
      <c r="C124" s="28"/>
      <c r="D124" s="13"/>
      <c r="E124" s="13"/>
      <c r="F124" s="29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spans="3:33" s="17" customFormat="1" x14ac:dyDescent="0.3">
      <c r="C125" s="28"/>
      <c r="D125" s="13"/>
      <c r="E125" s="13"/>
      <c r="F125" s="29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spans="3:33" s="17" customFormat="1" x14ac:dyDescent="0.3">
      <c r="C126" s="28"/>
      <c r="D126" s="13"/>
      <c r="E126" s="13"/>
      <c r="F126" s="29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spans="3:33" s="17" customFormat="1" x14ac:dyDescent="0.3">
      <c r="C127" s="28"/>
      <c r="D127" s="13"/>
      <c r="E127" s="13"/>
      <c r="F127" s="29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 spans="3:33" s="17" customFormat="1" x14ac:dyDescent="0.3">
      <c r="C128" s="28"/>
      <c r="D128" s="13"/>
      <c r="E128" s="13"/>
      <c r="F128" s="29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 spans="3:33" s="17" customFormat="1" x14ac:dyDescent="0.3">
      <c r="C129" s="28"/>
      <c r="D129" s="13"/>
      <c r="E129" s="13"/>
      <c r="F129" s="29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 spans="3:33" s="17" customFormat="1" x14ac:dyDescent="0.3">
      <c r="C130" s="28"/>
      <c r="D130" s="13"/>
      <c r="E130" s="13"/>
      <c r="F130" s="29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 spans="3:33" s="17" customFormat="1" x14ac:dyDescent="0.3">
      <c r="C131" s="28"/>
      <c r="D131" s="13"/>
      <c r="E131" s="13"/>
      <c r="F131" s="29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 spans="3:33" s="17" customFormat="1" x14ac:dyDescent="0.3">
      <c r="C132" s="28"/>
      <c r="D132" s="13"/>
      <c r="E132" s="13"/>
      <c r="F132" s="29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spans="3:33" s="17" customFormat="1" x14ac:dyDescent="0.3">
      <c r="C133" s="28"/>
      <c r="D133" s="13"/>
      <c r="E133" s="13"/>
      <c r="F133" s="29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spans="3:33" s="17" customFormat="1" x14ac:dyDescent="0.3">
      <c r="C134" s="28"/>
      <c r="D134" s="13"/>
      <c r="E134" s="13"/>
      <c r="F134" s="29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spans="3:33" s="17" customFormat="1" x14ac:dyDescent="0.3">
      <c r="C135" s="28"/>
      <c r="D135" s="13"/>
      <c r="E135" s="13"/>
      <c r="F135" s="29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 spans="3:33" s="17" customFormat="1" x14ac:dyDescent="0.3">
      <c r="C136" s="28"/>
      <c r="D136" s="13"/>
      <c r="E136" s="13"/>
      <c r="F136" s="29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 spans="3:33" s="17" customFormat="1" x14ac:dyDescent="0.3">
      <c r="C137" s="28"/>
      <c r="D137" s="13"/>
      <c r="E137" s="13"/>
      <c r="F137" s="29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 spans="3:33" s="17" customFormat="1" x14ac:dyDescent="0.3">
      <c r="C138" s="28"/>
      <c r="D138" s="13"/>
      <c r="E138" s="13"/>
      <c r="F138" s="29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 spans="3:33" s="17" customFormat="1" x14ac:dyDescent="0.3">
      <c r="C139" s="28"/>
      <c r="D139" s="13"/>
      <c r="E139" s="13"/>
      <c r="F139" s="29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 spans="3:33" s="17" customFormat="1" x14ac:dyDescent="0.3">
      <c r="C140" s="28"/>
      <c r="D140" s="13"/>
      <c r="E140" s="13"/>
      <c r="F140" s="29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spans="3:33" s="17" customFormat="1" x14ac:dyDescent="0.3">
      <c r="C141" s="28"/>
      <c r="D141" s="13"/>
      <c r="E141" s="13"/>
      <c r="F141" s="29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 spans="3:33" s="17" customFormat="1" x14ac:dyDescent="0.3">
      <c r="C142" s="28"/>
      <c r="D142" s="13"/>
      <c r="E142" s="13"/>
      <c r="F142" s="29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 spans="3:33" s="17" customFormat="1" x14ac:dyDescent="0.3">
      <c r="C143" s="28"/>
      <c r="D143" s="13"/>
      <c r="E143" s="13"/>
      <c r="F143" s="29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spans="3:33" s="17" customFormat="1" x14ac:dyDescent="0.3">
      <c r="C144" s="28"/>
      <c r="D144" s="13"/>
      <c r="E144" s="13"/>
      <c r="F144" s="29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 spans="3:33" s="17" customFormat="1" x14ac:dyDescent="0.3">
      <c r="C145" s="28"/>
      <c r="D145" s="13"/>
      <c r="E145" s="13"/>
      <c r="F145" s="29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spans="3:33" s="17" customFormat="1" x14ac:dyDescent="0.3">
      <c r="C146" s="28"/>
      <c r="D146" s="13"/>
      <c r="E146" s="13"/>
      <c r="F146" s="29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spans="3:33" s="17" customFormat="1" x14ac:dyDescent="0.3">
      <c r="C147" s="28"/>
      <c r="D147" s="13"/>
      <c r="E147" s="13"/>
      <c r="F147" s="29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spans="3:33" s="17" customFormat="1" x14ac:dyDescent="0.3">
      <c r="C148" s="28"/>
      <c r="D148" s="13"/>
      <c r="E148" s="13"/>
      <c r="F148" s="29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spans="3:33" s="17" customFormat="1" x14ac:dyDescent="0.3">
      <c r="C149" s="28"/>
      <c r="D149" s="13"/>
      <c r="E149" s="13"/>
      <c r="F149" s="29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spans="3:33" s="17" customFormat="1" x14ac:dyDescent="0.3">
      <c r="C150" s="28"/>
      <c r="D150" s="13"/>
      <c r="E150" s="13"/>
      <c r="F150" s="29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spans="3:33" s="17" customFormat="1" x14ac:dyDescent="0.3">
      <c r="C151" s="28"/>
      <c r="D151" s="13"/>
      <c r="E151" s="13"/>
      <c r="F151" s="29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spans="3:33" s="17" customFormat="1" x14ac:dyDescent="0.3">
      <c r="C152" s="28"/>
      <c r="D152" s="13"/>
      <c r="E152" s="13"/>
      <c r="F152" s="29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spans="3:33" s="17" customFormat="1" x14ac:dyDescent="0.3">
      <c r="C153" s="28"/>
      <c r="D153" s="13"/>
      <c r="E153" s="13"/>
      <c r="F153" s="29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spans="3:33" s="17" customFormat="1" x14ac:dyDescent="0.3">
      <c r="C154" s="28"/>
      <c r="D154" s="13"/>
      <c r="E154" s="13"/>
      <c r="F154" s="29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spans="3:33" s="17" customFormat="1" x14ac:dyDescent="0.3">
      <c r="C155" s="28"/>
      <c r="D155" s="13"/>
      <c r="E155" s="13"/>
      <c r="F155" s="29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 spans="3:33" s="17" customFormat="1" x14ac:dyDescent="0.3">
      <c r="C156" s="28"/>
      <c r="D156" s="13"/>
      <c r="E156" s="13"/>
      <c r="F156" s="29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 spans="3:33" s="17" customFormat="1" x14ac:dyDescent="0.3">
      <c r="C157" s="28"/>
      <c r="D157" s="13"/>
      <c r="E157" s="13"/>
      <c r="F157" s="29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spans="3:33" s="17" customFormat="1" x14ac:dyDescent="0.3">
      <c r="C158" s="28"/>
      <c r="D158" s="13"/>
      <c r="E158" s="13"/>
      <c r="F158" s="29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 spans="3:33" s="17" customFormat="1" x14ac:dyDescent="0.3">
      <c r="C159" s="28"/>
      <c r="D159" s="13"/>
      <c r="E159" s="13"/>
      <c r="F159" s="29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 spans="3:33" s="17" customFormat="1" x14ac:dyDescent="0.3">
      <c r="C160" s="28"/>
      <c r="D160" s="13"/>
      <c r="E160" s="13"/>
      <c r="F160" s="29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spans="3:33" s="17" customFormat="1" x14ac:dyDescent="0.3">
      <c r="C161" s="28"/>
      <c r="D161" s="13"/>
      <c r="E161" s="13"/>
      <c r="F161" s="29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 spans="3:33" s="17" customFormat="1" x14ac:dyDescent="0.3">
      <c r="C162" s="28"/>
      <c r="D162" s="13"/>
      <c r="E162" s="13"/>
      <c r="F162" s="29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 spans="3:33" s="17" customFormat="1" x14ac:dyDescent="0.3">
      <c r="C163" s="28"/>
      <c r="D163" s="13"/>
      <c r="E163" s="13"/>
      <c r="F163" s="29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 spans="3:33" s="17" customFormat="1" x14ac:dyDescent="0.3">
      <c r="C164" s="28"/>
      <c r="D164" s="13"/>
      <c r="E164" s="13"/>
      <c r="F164" s="29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 spans="3:33" s="17" customFormat="1" x14ac:dyDescent="0.3">
      <c r="C165" s="28"/>
      <c r="D165" s="13"/>
      <c r="E165" s="13"/>
      <c r="F165" s="29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spans="3:33" s="17" customFormat="1" x14ac:dyDescent="0.3">
      <c r="C166" s="28"/>
      <c r="D166" s="13"/>
      <c r="E166" s="13"/>
      <c r="F166" s="29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 spans="3:33" s="17" customFormat="1" x14ac:dyDescent="0.3">
      <c r="C167" s="28"/>
      <c r="D167" s="13"/>
      <c r="E167" s="13"/>
      <c r="F167" s="29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 spans="3:33" s="17" customFormat="1" x14ac:dyDescent="0.3">
      <c r="C168" s="28"/>
      <c r="D168" s="13"/>
      <c r="E168" s="13"/>
      <c r="F168" s="29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 spans="3:33" s="17" customFormat="1" x14ac:dyDescent="0.3">
      <c r="C169" s="28"/>
      <c r="D169" s="13"/>
      <c r="E169" s="13"/>
      <c r="F169" s="29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 spans="3:33" s="17" customFormat="1" x14ac:dyDescent="0.3">
      <c r="C170" s="28"/>
      <c r="D170" s="13"/>
      <c r="E170" s="13"/>
      <c r="F170" s="29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 spans="3:33" s="17" customFormat="1" x14ac:dyDescent="0.3">
      <c r="C171" s="28"/>
      <c r="D171" s="13"/>
      <c r="E171" s="13"/>
      <c r="F171" s="29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 spans="3:33" s="17" customFormat="1" x14ac:dyDescent="0.3">
      <c r="C172" s="28"/>
      <c r="D172" s="13"/>
      <c r="E172" s="13"/>
      <c r="F172" s="29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 spans="3:33" s="17" customFormat="1" x14ac:dyDescent="0.3">
      <c r="C173" s="28"/>
      <c r="D173" s="13"/>
      <c r="E173" s="13"/>
      <c r="F173" s="29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 spans="3:33" s="17" customFormat="1" x14ac:dyDescent="0.3">
      <c r="C174" s="28"/>
      <c r="D174" s="13"/>
      <c r="E174" s="13"/>
      <c r="F174" s="29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 spans="3:33" s="17" customFormat="1" x14ac:dyDescent="0.3">
      <c r="C175" s="28"/>
      <c r="D175" s="13"/>
      <c r="E175" s="13"/>
      <c r="F175" s="29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 spans="3:33" s="17" customFormat="1" x14ac:dyDescent="0.3">
      <c r="C176" s="28"/>
      <c r="D176" s="13"/>
      <c r="E176" s="13"/>
      <c r="F176" s="29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 spans="3:33" s="17" customFormat="1" x14ac:dyDescent="0.3">
      <c r="C177" s="28"/>
      <c r="D177" s="13"/>
      <c r="E177" s="13"/>
      <c r="F177" s="29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 spans="3:33" s="17" customFormat="1" x14ac:dyDescent="0.3">
      <c r="C178" s="28"/>
      <c r="D178" s="13"/>
      <c r="E178" s="13"/>
      <c r="F178" s="29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 spans="3:33" s="17" customFormat="1" x14ac:dyDescent="0.3">
      <c r="C179" s="28"/>
      <c r="D179" s="13"/>
      <c r="E179" s="13"/>
      <c r="F179" s="29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 spans="3:33" s="17" customFormat="1" x14ac:dyDescent="0.3">
      <c r="C180" s="28"/>
      <c r="D180" s="13"/>
      <c r="E180" s="13"/>
      <c r="F180" s="29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 spans="3:33" s="17" customFormat="1" x14ac:dyDescent="0.3">
      <c r="C181" s="28"/>
      <c r="D181" s="13"/>
      <c r="E181" s="13"/>
      <c r="F181" s="29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 spans="3:33" s="17" customFormat="1" x14ac:dyDescent="0.3">
      <c r="C182" s="28"/>
      <c r="D182" s="13"/>
      <c r="E182" s="13"/>
      <c r="F182" s="29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 spans="3:33" s="17" customFormat="1" x14ac:dyDescent="0.3">
      <c r="C183" s="28"/>
      <c r="D183" s="13"/>
      <c r="E183" s="13"/>
      <c r="F183" s="29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 spans="3:33" s="17" customFormat="1" x14ac:dyDescent="0.3">
      <c r="C184" s="28"/>
      <c r="D184" s="13"/>
      <c r="E184" s="13"/>
      <c r="F184" s="29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 spans="3:33" s="17" customFormat="1" x14ac:dyDescent="0.3">
      <c r="C185" s="28"/>
      <c r="D185" s="13"/>
      <c r="E185" s="13"/>
      <c r="F185" s="29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 spans="3:33" s="17" customFormat="1" x14ac:dyDescent="0.3">
      <c r="C186" s="28"/>
      <c r="D186" s="13"/>
      <c r="E186" s="13"/>
      <c r="F186" s="29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 spans="3:33" s="17" customFormat="1" x14ac:dyDescent="0.3">
      <c r="C187" s="28"/>
      <c r="D187" s="13"/>
      <c r="E187" s="13"/>
      <c r="F187" s="29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 spans="3:33" s="17" customFormat="1" x14ac:dyDescent="0.3">
      <c r="C188" s="28"/>
      <c r="D188" s="13"/>
      <c r="E188" s="13"/>
      <c r="F188" s="29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 spans="3:33" s="17" customFormat="1" x14ac:dyDescent="0.3">
      <c r="C189" s="28"/>
      <c r="D189" s="13"/>
      <c r="E189" s="13"/>
      <c r="F189" s="29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 spans="3:33" s="17" customFormat="1" x14ac:dyDescent="0.3">
      <c r="C190" s="28"/>
      <c r="D190" s="13"/>
      <c r="E190" s="13"/>
      <c r="F190" s="29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 spans="3:33" s="17" customFormat="1" x14ac:dyDescent="0.3">
      <c r="C191" s="28"/>
      <c r="D191" s="13"/>
      <c r="E191" s="13"/>
      <c r="F191" s="29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 spans="3:33" s="17" customFormat="1" x14ac:dyDescent="0.3">
      <c r="C192" s="28"/>
      <c r="D192" s="13"/>
      <c r="E192" s="13"/>
      <c r="F192" s="29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 spans="3:33" s="17" customFormat="1" x14ac:dyDescent="0.3">
      <c r="C193" s="28"/>
      <c r="D193" s="13"/>
      <c r="E193" s="13"/>
      <c r="F193" s="29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 spans="3:33" s="17" customFormat="1" x14ac:dyDescent="0.3">
      <c r="C194" s="28"/>
      <c r="D194" s="13"/>
      <c r="E194" s="13"/>
      <c r="F194" s="29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 spans="3:33" s="17" customFormat="1" x14ac:dyDescent="0.3">
      <c r="C195" s="28"/>
      <c r="D195" s="13"/>
      <c r="E195" s="13"/>
      <c r="F195" s="29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 spans="3:33" s="17" customFormat="1" x14ac:dyDescent="0.3">
      <c r="C196" s="28"/>
      <c r="D196" s="13"/>
      <c r="E196" s="13"/>
      <c r="F196" s="29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 spans="3:33" s="17" customFormat="1" x14ac:dyDescent="0.3">
      <c r="C197" s="28"/>
      <c r="D197" s="13"/>
      <c r="E197" s="13"/>
      <c r="F197" s="29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 spans="3:33" s="17" customFormat="1" x14ac:dyDescent="0.3">
      <c r="C198" s="28"/>
      <c r="D198" s="13"/>
      <c r="E198" s="13"/>
      <c r="F198" s="29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 spans="3:33" s="17" customFormat="1" x14ac:dyDescent="0.3">
      <c r="C199" s="28"/>
      <c r="D199" s="13"/>
      <c r="E199" s="13"/>
      <c r="F199" s="29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 spans="3:33" s="17" customFormat="1" x14ac:dyDescent="0.3">
      <c r="C200" s="28"/>
      <c r="D200" s="13"/>
      <c r="E200" s="13"/>
      <c r="F200" s="29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 spans="3:33" s="17" customFormat="1" x14ac:dyDescent="0.3">
      <c r="C201" s="28"/>
      <c r="D201" s="13"/>
      <c r="E201" s="13"/>
      <c r="F201" s="29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 spans="3:33" s="17" customFormat="1" x14ac:dyDescent="0.3">
      <c r="C202" s="28"/>
      <c r="D202" s="13"/>
      <c r="E202" s="13"/>
      <c r="F202" s="29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 spans="3:33" s="17" customFormat="1" x14ac:dyDescent="0.3">
      <c r="C203" s="28"/>
      <c r="D203" s="13"/>
      <c r="E203" s="13"/>
      <c r="F203" s="29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 spans="3:33" s="17" customFormat="1" x14ac:dyDescent="0.3">
      <c r="C204" s="28"/>
      <c r="D204" s="13"/>
      <c r="E204" s="13"/>
      <c r="F204" s="29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 spans="3:33" s="17" customFormat="1" x14ac:dyDescent="0.3">
      <c r="C205" s="28"/>
      <c r="D205" s="13"/>
      <c r="E205" s="13"/>
      <c r="F205" s="29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 spans="3:33" s="17" customFormat="1" x14ac:dyDescent="0.3">
      <c r="C206" s="28"/>
      <c r="D206" s="13"/>
      <c r="E206" s="13"/>
      <c r="F206" s="29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 spans="3:33" s="17" customFormat="1" x14ac:dyDescent="0.3">
      <c r="C207" s="28"/>
      <c r="D207" s="13"/>
      <c r="E207" s="13"/>
      <c r="F207" s="29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 spans="3:33" s="17" customFormat="1" x14ac:dyDescent="0.3">
      <c r="C208" s="28"/>
      <c r="D208" s="13"/>
      <c r="E208" s="13"/>
      <c r="F208" s="29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 spans="3:33" s="17" customFormat="1" x14ac:dyDescent="0.3">
      <c r="C209" s="28"/>
      <c r="D209" s="13"/>
      <c r="E209" s="13"/>
      <c r="F209" s="29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 spans="3:33" s="17" customFormat="1" x14ac:dyDescent="0.3">
      <c r="C210" s="28"/>
      <c r="D210" s="13"/>
      <c r="E210" s="13"/>
      <c r="F210" s="29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 spans="3:33" s="17" customFormat="1" x14ac:dyDescent="0.3">
      <c r="C211" s="28"/>
      <c r="D211" s="13"/>
      <c r="E211" s="13"/>
      <c r="F211" s="29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 spans="3:33" s="17" customFormat="1" x14ac:dyDescent="0.3">
      <c r="C212" s="28"/>
      <c r="D212" s="13"/>
      <c r="E212" s="13"/>
      <c r="F212" s="29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 spans="3:33" s="17" customFormat="1" x14ac:dyDescent="0.3">
      <c r="C213" s="28"/>
      <c r="D213" s="13"/>
      <c r="E213" s="13"/>
      <c r="F213" s="29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 spans="3:33" s="17" customFormat="1" x14ac:dyDescent="0.3">
      <c r="C214" s="28"/>
      <c r="D214" s="13"/>
      <c r="E214" s="13"/>
      <c r="F214" s="29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 spans="3:33" s="17" customFormat="1" x14ac:dyDescent="0.3">
      <c r="C215" s="28"/>
      <c r="D215" s="13"/>
      <c r="E215" s="13"/>
      <c r="F215" s="29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 spans="3:33" s="17" customFormat="1" x14ac:dyDescent="0.3">
      <c r="C216" s="28"/>
      <c r="D216" s="13"/>
      <c r="E216" s="13"/>
      <c r="F216" s="29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 spans="3:33" s="17" customFormat="1" x14ac:dyDescent="0.3">
      <c r="C217" s="28"/>
      <c r="D217" s="13"/>
      <c r="E217" s="13"/>
      <c r="F217" s="29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 spans="3:33" s="17" customFormat="1" x14ac:dyDescent="0.3">
      <c r="C218" s="28"/>
      <c r="D218" s="13"/>
      <c r="E218" s="13"/>
      <c r="F218" s="29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 spans="3:33" s="17" customFormat="1" x14ac:dyDescent="0.3">
      <c r="C219" s="28"/>
      <c r="D219" s="13"/>
      <c r="E219" s="13"/>
      <c r="F219" s="29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 spans="3:33" s="17" customFormat="1" x14ac:dyDescent="0.3">
      <c r="C220" s="28"/>
      <c r="D220" s="13"/>
      <c r="E220" s="13"/>
      <c r="F220" s="29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 spans="3:33" s="17" customFormat="1" x14ac:dyDescent="0.3">
      <c r="C221" s="28"/>
      <c r="D221" s="13"/>
      <c r="E221" s="13"/>
      <c r="F221" s="29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 spans="3:33" s="17" customFormat="1" x14ac:dyDescent="0.3">
      <c r="C222" s="28"/>
      <c r="D222" s="13"/>
      <c r="E222" s="13"/>
      <c r="F222" s="29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 spans="3:33" s="17" customFormat="1" x14ac:dyDescent="0.3">
      <c r="C223" s="28"/>
      <c r="D223" s="13"/>
      <c r="E223" s="13"/>
      <c r="F223" s="29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 spans="3:33" s="17" customFormat="1" x14ac:dyDescent="0.3">
      <c r="C224" s="28"/>
      <c r="D224" s="13"/>
      <c r="E224" s="13"/>
      <c r="F224" s="29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 spans="3:33" s="17" customFormat="1" x14ac:dyDescent="0.3">
      <c r="C225" s="28"/>
      <c r="D225" s="13"/>
      <c r="E225" s="13"/>
      <c r="F225" s="29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 spans="3:33" s="17" customFormat="1" x14ac:dyDescent="0.3">
      <c r="C226" s="28"/>
      <c r="D226" s="13"/>
      <c r="E226" s="13"/>
      <c r="F226" s="29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 spans="3:33" s="17" customFormat="1" x14ac:dyDescent="0.3">
      <c r="C227" s="28"/>
      <c r="D227" s="13"/>
      <c r="E227" s="13"/>
      <c r="F227" s="29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 spans="3:33" s="17" customFormat="1" x14ac:dyDescent="0.3">
      <c r="C228" s="28"/>
      <c r="D228" s="13"/>
      <c r="E228" s="13"/>
      <c r="F228" s="29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 spans="3:33" s="17" customFormat="1" x14ac:dyDescent="0.3">
      <c r="C229" s="28"/>
      <c r="D229" s="13"/>
      <c r="E229" s="13"/>
      <c r="F229" s="29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 spans="3:33" s="17" customFormat="1" x14ac:dyDescent="0.3">
      <c r="C230" s="28"/>
      <c r="D230" s="13"/>
      <c r="E230" s="13"/>
      <c r="F230" s="29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 spans="3:33" s="17" customFormat="1" x14ac:dyDescent="0.3">
      <c r="C231" s="28"/>
      <c r="D231" s="13"/>
      <c r="E231" s="13"/>
      <c r="F231" s="29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 spans="3:33" s="17" customFormat="1" x14ac:dyDescent="0.3">
      <c r="C232" s="28"/>
      <c r="D232" s="13"/>
      <c r="E232" s="13"/>
      <c r="F232" s="29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spans="3:33" s="17" customFormat="1" x14ac:dyDescent="0.3">
      <c r="C233" s="28"/>
      <c r="D233" s="13"/>
      <c r="E233" s="13"/>
      <c r="F233" s="29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spans="3:33" s="17" customFormat="1" x14ac:dyDescent="0.3">
      <c r="C234" s="28"/>
      <c r="D234" s="13"/>
      <c r="E234" s="13"/>
      <c r="F234" s="29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spans="3:33" s="17" customFormat="1" x14ac:dyDescent="0.3">
      <c r="C235" s="28"/>
      <c r="D235" s="13"/>
      <c r="E235" s="13"/>
      <c r="F235" s="29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spans="3:33" s="17" customFormat="1" x14ac:dyDescent="0.3">
      <c r="C236" s="28"/>
      <c r="D236" s="13"/>
      <c r="E236" s="13"/>
      <c r="F236" s="29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spans="3:33" s="17" customFormat="1" x14ac:dyDescent="0.3">
      <c r="C237" s="28"/>
      <c r="D237" s="13"/>
      <c r="E237" s="13"/>
      <c r="F237" s="29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spans="3:33" s="17" customFormat="1" x14ac:dyDescent="0.3">
      <c r="C238" s="28"/>
      <c r="D238" s="13"/>
      <c r="E238" s="13"/>
      <c r="F238" s="29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spans="3:33" s="17" customFormat="1" x14ac:dyDescent="0.3">
      <c r="C239" s="28"/>
      <c r="D239" s="13"/>
      <c r="E239" s="13"/>
      <c r="F239" s="29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spans="3:33" s="17" customFormat="1" x14ac:dyDescent="0.3">
      <c r="C240" s="28"/>
      <c r="D240" s="13"/>
      <c r="E240" s="13"/>
      <c r="F240" s="29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spans="3:33" s="17" customFormat="1" x14ac:dyDescent="0.3">
      <c r="C241" s="28"/>
      <c r="D241" s="13"/>
      <c r="E241" s="13"/>
      <c r="F241" s="29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spans="3:33" s="17" customFormat="1" x14ac:dyDescent="0.3">
      <c r="C242" s="28"/>
      <c r="D242" s="13"/>
      <c r="E242" s="13"/>
      <c r="F242" s="29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spans="3:33" s="17" customFormat="1" x14ac:dyDescent="0.3">
      <c r="C243" s="28"/>
      <c r="D243" s="13"/>
      <c r="E243" s="13"/>
      <c r="F243" s="29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spans="3:33" s="17" customFormat="1" x14ac:dyDescent="0.3">
      <c r="C244" s="28"/>
      <c r="D244" s="13"/>
      <c r="E244" s="13"/>
      <c r="F244" s="29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spans="3:33" s="17" customFormat="1" x14ac:dyDescent="0.3">
      <c r="C245" s="28"/>
      <c r="D245" s="13"/>
      <c r="E245" s="13"/>
      <c r="F245" s="29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spans="3:33" s="17" customFormat="1" x14ac:dyDescent="0.3">
      <c r="C246" s="28"/>
      <c r="D246" s="13"/>
      <c r="E246" s="13"/>
      <c r="F246" s="29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spans="3:33" s="17" customFormat="1" x14ac:dyDescent="0.3">
      <c r="C247" s="28"/>
      <c r="D247" s="13"/>
      <c r="E247" s="13"/>
      <c r="F247" s="29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spans="3:33" s="17" customFormat="1" x14ac:dyDescent="0.3">
      <c r="C248" s="28"/>
      <c r="D248" s="13"/>
      <c r="E248" s="13"/>
      <c r="F248" s="29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spans="3:33" s="17" customFormat="1" x14ac:dyDescent="0.3">
      <c r="C249" s="28"/>
      <c r="D249" s="13"/>
      <c r="E249" s="13"/>
      <c r="F249" s="29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spans="3:33" s="17" customFormat="1" x14ac:dyDescent="0.3">
      <c r="C250" s="28"/>
      <c r="D250" s="13"/>
      <c r="E250" s="13"/>
      <c r="F250" s="29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spans="3:33" s="17" customFormat="1" x14ac:dyDescent="0.3">
      <c r="C251" s="28"/>
      <c r="D251" s="13"/>
      <c r="E251" s="13"/>
      <c r="F251" s="29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spans="3:33" s="17" customFormat="1" x14ac:dyDescent="0.3">
      <c r="C252" s="28"/>
      <c r="D252" s="13"/>
      <c r="E252" s="13"/>
      <c r="F252" s="29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spans="3:33" s="17" customFormat="1" x14ac:dyDescent="0.3">
      <c r="C253" s="28"/>
      <c r="D253" s="13"/>
      <c r="E253" s="13"/>
      <c r="F253" s="29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 spans="3:33" s="17" customFormat="1" x14ac:dyDescent="0.3">
      <c r="C254" s="28"/>
      <c r="D254" s="13"/>
      <c r="E254" s="13"/>
      <c r="F254" s="29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 spans="3:33" s="17" customFormat="1" x14ac:dyDescent="0.3">
      <c r="C255" s="28"/>
      <c r="D255" s="13"/>
      <c r="E255" s="13"/>
      <c r="F255" s="29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 spans="3:33" s="17" customFormat="1" x14ac:dyDescent="0.3">
      <c r="C256" s="28"/>
      <c r="D256" s="13"/>
      <c r="E256" s="13"/>
      <c r="F256" s="29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 spans="3:33" s="17" customFormat="1" x14ac:dyDescent="0.3">
      <c r="C257" s="28"/>
      <c r="D257" s="13"/>
      <c r="E257" s="13"/>
      <c r="F257" s="29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 spans="3:33" s="17" customFormat="1" x14ac:dyDescent="0.3">
      <c r="C258" s="28"/>
      <c r="D258" s="13"/>
      <c r="E258" s="13"/>
      <c r="F258" s="29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 spans="3:33" s="17" customFormat="1" x14ac:dyDescent="0.3">
      <c r="C259" s="28"/>
      <c r="D259" s="13"/>
      <c r="E259" s="13"/>
      <c r="F259" s="29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 spans="3:33" s="17" customFormat="1" x14ac:dyDescent="0.3">
      <c r="C260" s="28"/>
      <c r="D260" s="13"/>
      <c r="E260" s="13"/>
      <c r="F260" s="29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 spans="3:33" s="17" customFormat="1" x14ac:dyDescent="0.3">
      <c r="C261" s="28"/>
      <c r="D261" s="13"/>
      <c r="E261" s="13"/>
      <c r="F261" s="29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 spans="3:33" s="17" customFormat="1" x14ac:dyDescent="0.3">
      <c r="C262" s="28"/>
      <c r="D262" s="13"/>
      <c r="E262" s="13"/>
      <c r="F262" s="29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 spans="3:33" s="17" customFormat="1" x14ac:dyDescent="0.3">
      <c r="C263" s="28"/>
      <c r="D263" s="13"/>
      <c r="E263" s="13"/>
      <c r="F263" s="29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 spans="3:33" s="17" customFormat="1" x14ac:dyDescent="0.3">
      <c r="C264" s="28"/>
      <c r="D264" s="13"/>
      <c r="E264" s="13"/>
      <c r="F264" s="29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 spans="3:33" s="17" customFormat="1" x14ac:dyDescent="0.3">
      <c r="C265" s="28"/>
      <c r="D265" s="13"/>
      <c r="E265" s="13"/>
      <c r="F265" s="29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 spans="3:33" s="17" customFormat="1" x14ac:dyDescent="0.3">
      <c r="C266" s="28"/>
      <c r="D266" s="13"/>
      <c r="E266" s="13"/>
      <c r="F266" s="29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 spans="3:33" s="17" customFormat="1" x14ac:dyDescent="0.3">
      <c r="C267" s="28"/>
      <c r="D267" s="13"/>
      <c r="E267" s="13"/>
      <c r="F267" s="29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 spans="3:33" s="17" customFormat="1" x14ac:dyDescent="0.3">
      <c r="C268" s="28"/>
      <c r="D268" s="13"/>
      <c r="E268" s="13"/>
      <c r="F268" s="29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 spans="3:33" s="17" customFormat="1" x14ac:dyDescent="0.3">
      <c r="C269" s="28"/>
      <c r="D269" s="13"/>
      <c r="E269" s="13"/>
      <c r="F269" s="29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 spans="3:33" s="17" customFormat="1" x14ac:dyDescent="0.3">
      <c r="C270" s="28"/>
      <c r="D270" s="13"/>
      <c r="E270" s="13"/>
      <c r="F270" s="29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 spans="3:33" s="17" customFormat="1" x14ac:dyDescent="0.3">
      <c r="C271" s="28"/>
      <c r="D271" s="13"/>
      <c r="E271" s="13"/>
      <c r="F271" s="29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 spans="3:33" s="17" customFormat="1" x14ac:dyDescent="0.3">
      <c r="C272" s="28"/>
      <c r="D272" s="13"/>
      <c r="E272" s="13"/>
      <c r="F272" s="29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 spans="3:33" s="17" customFormat="1" x14ac:dyDescent="0.3">
      <c r="C273" s="28"/>
      <c r="D273" s="13"/>
      <c r="E273" s="13"/>
      <c r="F273" s="29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 spans="3:33" s="17" customFormat="1" x14ac:dyDescent="0.3">
      <c r="C274" s="28"/>
      <c r="D274" s="13"/>
      <c r="E274" s="13"/>
      <c r="F274" s="29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spans="3:33" s="17" customFormat="1" x14ac:dyDescent="0.3">
      <c r="C275" s="28"/>
      <c r="D275" s="13"/>
      <c r="E275" s="13"/>
      <c r="F275" s="29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spans="3:33" s="17" customFormat="1" x14ac:dyDescent="0.3">
      <c r="C276" s="28"/>
      <c r="D276" s="13"/>
      <c r="E276" s="13"/>
      <c r="F276" s="29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spans="3:33" s="17" customFormat="1" x14ac:dyDescent="0.3">
      <c r="C277" s="28"/>
      <c r="D277" s="13"/>
      <c r="E277" s="13"/>
      <c r="F277" s="29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spans="3:33" s="17" customFormat="1" x14ac:dyDescent="0.3">
      <c r="C278" s="28"/>
      <c r="D278" s="13"/>
      <c r="E278" s="13"/>
      <c r="F278" s="29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spans="3:33" s="17" customFormat="1" x14ac:dyDescent="0.3">
      <c r="C279" s="28"/>
      <c r="D279" s="13"/>
      <c r="E279" s="13"/>
      <c r="F279" s="29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spans="3:33" s="17" customFormat="1" x14ac:dyDescent="0.3">
      <c r="C280" s="28"/>
      <c r="D280" s="13"/>
      <c r="E280" s="13"/>
      <c r="F280" s="29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spans="3:33" s="17" customFormat="1" x14ac:dyDescent="0.3">
      <c r="C281" s="28"/>
      <c r="D281" s="13"/>
      <c r="E281" s="13"/>
      <c r="F281" s="29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spans="3:33" s="17" customFormat="1" x14ac:dyDescent="0.3">
      <c r="C282" s="28"/>
      <c r="D282" s="13"/>
      <c r="E282" s="13"/>
      <c r="F282" s="29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spans="3:33" s="17" customFormat="1" x14ac:dyDescent="0.3">
      <c r="C283" s="28"/>
      <c r="D283" s="13"/>
      <c r="E283" s="13"/>
      <c r="F283" s="29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spans="3:33" s="17" customFormat="1" x14ac:dyDescent="0.3">
      <c r="C284" s="28"/>
      <c r="D284" s="13"/>
      <c r="E284" s="13"/>
      <c r="F284" s="29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spans="3:33" s="17" customFormat="1" x14ac:dyDescent="0.3">
      <c r="C285" s="28"/>
      <c r="D285" s="13"/>
      <c r="E285" s="13"/>
      <c r="F285" s="29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spans="3:33" s="17" customFormat="1" x14ac:dyDescent="0.3">
      <c r="C286" s="28"/>
      <c r="D286" s="13"/>
      <c r="E286" s="13"/>
      <c r="F286" s="29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spans="3:33" s="17" customFormat="1" x14ac:dyDescent="0.3">
      <c r="C287" s="28"/>
      <c r="D287" s="13"/>
      <c r="E287" s="13"/>
      <c r="F287" s="29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spans="3:33" s="17" customFormat="1" x14ac:dyDescent="0.3">
      <c r="C288" s="28"/>
      <c r="D288" s="13"/>
      <c r="E288" s="13"/>
      <c r="F288" s="29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spans="3:33" s="17" customFormat="1" x14ac:dyDescent="0.3">
      <c r="C289" s="28"/>
      <c r="D289" s="13"/>
      <c r="E289" s="13"/>
      <c r="F289" s="29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spans="3:33" s="17" customFormat="1" x14ac:dyDescent="0.3">
      <c r="C290" s="28"/>
      <c r="D290" s="13"/>
      <c r="E290" s="13"/>
      <c r="F290" s="29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spans="3:33" s="17" customFormat="1" x14ac:dyDescent="0.3">
      <c r="C291" s="28"/>
      <c r="D291" s="13"/>
      <c r="E291" s="13"/>
      <c r="F291" s="29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spans="3:33" s="17" customFormat="1" x14ac:dyDescent="0.3">
      <c r="C292" s="28"/>
      <c r="D292" s="13"/>
      <c r="E292" s="13"/>
      <c r="F292" s="29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spans="3:33" s="17" customFormat="1" x14ac:dyDescent="0.3">
      <c r="C293" s="28"/>
      <c r="D293" s="13"/>
      <c r="E293" s="13"/>
      <c r="F293" s="29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spans="3:33" s="17" customFormat="1" x14ac:dyDescent="0.3">
      <c r="C294" s="28"/>
      <c r="D294" s="13"/>
      <c r="E294" s="13"/>
      <c r="F294" s="29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spans="3:33" s="17" customFormat="1" x14ac:dyDescent="0.3">
      <c r="C295" s="28"/>
      <c r="D295" s="13"/>
      <c r="E295" s="13"/>
      <c r="F295" s="29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spans="3:33" s="17" customFormat="1" x14ac:dyDescent="0.3">
      <c r="C296" s="28"/>
      <c r="D296" s="13"/>
      <c r="E296" s="13"/>
      <c r="F296" s="29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spans="3:33" s="17" customFormat="1" x14ac:dyDescent="0.3">
      <c r="C297" s="28"/>
      <c r="D297" s="13"/>
      <c r="E297" s="13"/>
      <c r="F297" s="29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spans="3:33" s="17" customFormat="1" x14ac:dyDescent="0.3">
      <c r="C298" s="28"/>
      <c r="D298" s="13"/>
      <c r="E298" s="13"/>
      <c r="F298" s="29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spans="3:33" s="17" customFormat="1" x14ac:dyDescent="0.3">
      <c r="C299" s="28"/>
      <c r="D299" s="13"/>
      <c r="E299" s="13"/>
      <c r="F299" s="29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spans="3:33" s="17" customFormat="1" x14ac:dyDescent="0.3">
      <c r="C300" s="28"/>
      <c r="D300" s="13"/>
      <c r="E300" s="13"/>
      <c r="F300" s="29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spans="3:33" s="17" customFormat="1" x14ac:dyDescent="0.3">
      <c r="C301" s="28"/>
      <c r="D301" s="13"/>
      <c r="E301" s="13"/>
      <c r="F301" s="29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spans="3:33" s="17" customFormat="1" x14ac:dyDescent="0.3">
      <c r="C302" s="28"/>
      <c r="D302" s="13"/>
      <c r="E302" s="13"/>
      <c r="F302" s="29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spans="3:33" s="17" customFormat="1" x14ac:dyDescent="0.3">
      <c r="C303" s="28"/>
      <c r="D303" s="13"/>
      <c r="E303" s="13"/>
      <c r="F303" s="29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spans="3:33" s="17" customFormat="1" x14ac:dyDescent="0.3">
      <c r="C304" s="28"/>
      <c r="D304" s="13"/>
      <c r="E304" s="13"/>
      <c r="F304" s="29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spans="3:33" s="17" customFormat="1" x14ac:dyDescent="0.3">
      <c r="C305" s="28"/>
      <c r="D305" s="13"/>
      <c r="E305" s="13"/>
      <c r="F305" s="29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spans="3:33" s="17" customFormat="1" x14ac:dyDescent="0.3">
      <c r="C306" s="28"/>
      <c r="D306" s="13"/>
      <c r="E306" s="13"/>
      <c r="F306" s="29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spans="3:33" s="17" customFormat="1" x14ac:dyDescent="0.3">
      <c r="C307" s="28"/>
      <c r="D307" s="13"/>
      <c r="E307" s="13"/>
      <c r="F307" s="29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spans="3:33" s="17" customFormat="1" x14ac:dyDescent="0.3">
      <c r="C308" s="28"/>
      <c r="D308" s="13"/>
      <c r="E308" s="13"/>
      <c r="F308" s="29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spans="3:33" s="17" customFormat="1" x14ac:dyDescent="0.3">
      <c r="C309" s="28"/>
      <c r="D309" s="13"/>
      <c r="E309" s="13"/>
      <c r="F309" s="29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spans="3:33" s="17" customFormat="1" x14ac:dyDescent="0.3">
      <c r="C310" s="28"/>
      <c r="D310" s="13"/>
      <c r="E310" s="13"/>
      <c r="F310" s="29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spans="3:33" s="17" customFormat="1" x14ac:dyDescent="0.3">
      <c r="C311" s="28"/>
      <c r="D311" s="13"/>
      <c r="E311" s="13"/>
      <c r="F311" s="2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 spans="3:33" s="17" customFormat="1" x14ac:dyDescent="0.3">
      <c r="C312" s="28"/>
      <c r="D312" s="13"/>
      <c r="E312" s="13"/>
      <c r="F312" s="29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 spans="3:33" s="17" customFormat="1" x14ac:dyDescent="0.3">
      <c r="C313" s="28"/>
      <c r="D313" s="13"/>
      <c r="E313" s="13"/>
      <c r="F313" s="29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 spans="3:33" s="17" customFormat="1" x14ac:dyDescent="0.3">
      <c r="C314" s="28"/>
      <c r="D314" s="13"/>
      <c r="E314" s="13"/>
      <c r="F314" s="29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 spans="3:33" s="17" customFormat="1" x14ac:dyDescent="0.3">
      <c r="C315" s="28"/>
      <c r="D315" s="13"/>
      <c r="E315" s="13"/>
      <c r="F315" s="2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 spans="3:33" s="17" customFormat="1" x14ac:dyDescent="0.3">
      <c r="C316" s="28"/>
      <c r="D316" s="13"/>
      <c r="E316" s="13"/>
      <c r="F316" s="29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 spans="3:33" s="17" customFormat="1" x14ac:dyDescent="0.3">
      <c r="C317" s="28"/>
      <c r="D317" s="13"/>
      <c r="E317" s="13"/>
      <c r="F317" s="2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spans="3:33" s="17" customFormat="1" x14ac:dyDescent="0.3">
      <c r="C318" s="28"/>
      <c r="D318" s="13"/>
      <c r="E318" s="13"/>
      <c r="F318" s="29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spans="3:33" s="17" customFormat="1" x14ac:dyDescent="0.3">
      <c r="C319" s="28"/>
      <c r="D319" s="13"/>
      <c r="E319" s="13"/>
      <c r="F319" s="29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spans="3:33" s="17" customFormat="1" x14ac:dyDescent="0.3">
      <c r="C320" s="28"/>
      <c r="D320" s="13"/>
      <c r="E320" s="13"/>
      <c r="F320" s="29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spans="3:33" s="17" customFormat="1" x14ac:dyDescent="0.3">
      <c r="C321" s="28"/>
      <c r="D321" s="13"/>
      <c r="E321" s="13"/>
      <c r="F321" s="29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spans="3:33" s="17" customFormat="1" x14ac:dyDescent="0.3">
      <c r="C322" s="28"/>
      <c r="D322" s="13"/>
      <c r="E322" s="13"/>
      <c r="F322" s="29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spans="3:33" s="17" customFormat="1" x14ac:dyDescent="0.3">
      <c r="C323" s="28"/>
      <c r="D323" s="13"/>
      <c r="E323" s="13"/>
      <c r="F323" s="29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spans="3:33" s="17" customFormat="1" x14ac:dyDescent="0.3">
      <c r="C324" s="28"/>
      <c r="D324" s="13"/>
      <c r="E324" s="13"/>
      <c r="F324" s="29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spans="3:33" s="17" customFormat="1" x14ac:dyDescent="0.3">
      <c r="C325" s="28"/>
      <c r="D325" s="13"/>
      <c r="E325" s="13"/>
      <c r="F325" s="29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spans="3:33" s="17" customFormat="1" x14ac:dyDescent="0.3">
      <c r="C326" s="28"/>
      <c r="D326" s="13"/>
      <c r="E326" s="13"/>
      <c r="F326" s="29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spans="3:33" s="17" customFormat="1" x14ac:dyDescent="0.3">
      <c r="C327" s="28"/>
      <c r="D327" s="13"/>
      <c r="E327" s="13"/>
      <c r="F327" s="29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spans="3:33" s="17" customFormat="1" x14ac:dyDescent="0.3">
      <c r="C328" s="28"/>
      <c r="D328" s="13"/>
      <c r="E328" s="13"/>
      <c r="F328" s="29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spans="3:33" s="17" customFormat="1" x14ac:dyDescent="0.3">
      <c r="C329" s="28"/>
      <c r="D329" s="13"/>
      <c r="E329" s="13"/>
      <c r="F329" s="2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spans="3:33" s="17" customFormat="1" x14ac:dyDescent="0.3">
      <c r="C330" s="28"/>
      <c r="D330" s="13"/>
      <c r="E330" s="13"/>
      <c r="F330" s="29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spans="3:33" s="17" customFormat="1" x14ac:dyDescent="0.3">
      <c r="C331" s="28"/>
      <c r="D331" s="13"/>
      <c r="E331" s="13"/>
      <c r="F331" s="29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spans="3:33" s="17" customFormat="1" x14ac:dyDescent="0.3">
      <c r="C332" s="28"/>
      <c r="D332" s="13"/>
      <c r="E332" s="13"/>
      <c r="F332" s="29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spans="3:33" s="17" customFormat="1" x14ac:dyDescent="0.3">
      <c r="C333" s="28"/>
      <c r="D333" s="13"/>
      <c r="E333" s="13"/>
      <c r="F333" s="29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spans="3:33" s="17" customFormat="1" x14ac:dyDescent="0.3">
      <c r="C334" s="28"/>
      <c r="D334" s="13"/>
      <c r="E334" s="13"/>
      <c r="F334" s="29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spans="3:33" s="17" customFormat="1" x14ac:dyDescent="0.3">
      <c r="C335" s="28"/>
      <c r="D335" s="13"/>
      <c r="E335" s="13"/>
      <c r="F335" s="29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spans="3:33" s="17" customFormat="1" x14ac:dyDescent="0.3">
      <c r="C336" s="28"/>
      <c r="D336" s="13"/>
      <c r="E336" s="13"/>
      <c r="F336" s="29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spans="3:33" s="17" customFormat="1" x14ac:dyDescent="0.3">
      <c r="C337" s="28"/>
      <c r="D337" s="13"/>
      <c r="E337" s="13"/>
      <c r="F337" s="29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spans="3:33" s="17" customFormat="1" x14ac:dyDescent="0.3">
      <c r="C338" s="28"/>
      <c r="D338" s="13"/>
      <c r="E338" s="13"/>
      <c r="F338" s="29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 spans="3:33" s="17" customFormat="1" x14ac:dyDescent="0.3">
      <c r="C339" s="28"/>
      <c r="D339" s="13"/>
      <c r="E339" s="13"/>
      <c r="F339" s="29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 spans="3:33" s="17" customFormat="1" x14ac:dyDescent="0.3">
      <c r="C340" s="28"/>
      <c r="D340" s="13"/>
      <c r="E340" s="13"/>
      <c r="F340" s="29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 spans="3:33" s="17" customFormat="1" x14ac:dyDescent="0.3">
      <c r="C341" s="28"/>
      <c r="D341" s="13"/>
      <c r="E341" s="13"/>
      <c r="F341" s="2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 spans="3:33" s="17" customFormat="1" x14ac:dyDescent="0.3">
      <c r="C342" s="28"/>
      <c r="D342" s="13"/>
      <c r="E342" s="13"/>
      <c r="F342" s="29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 spans="3:33" s="17" customFormat="1" x14ac:dyDescent="0.3">
      <c r="C343" s="28"/>
      <c r="D343" s="13"/>
      <c r="E343" s="13"/>
      <c r="F343" s="29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 spans="3:33" s="17" customFormat="1" x14ac:dyDescent="0.3">
      <c r="C344" s="28"/>
      <c r="D344" s="13"/>
      <c r="E344" s="13"/>
      <c r="F344" s="29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 spans="3:33" s="17" customFormat="1" x14ac:dyDescent="0.3">
      <c r="C345" s="28"/>
      <c r="D345" s="13"/>
      <c r="E345" s="13"/>
      <c r="F345" s="29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 spans="3:33" s="17" customFormat="1" x14ac:dyDescent="0.3">
      <c r="C346" s="28"/>
      <c r="D346" s="13"/>
      <c r="E346" s="13"/>
      <c r="F346" s="29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 spans="3:33" s="17" customFormat="1" x14ac:dyDescent="0.3">
      <c r="C347" s="28"/>
      <c r="D347" s="13"/>
      <c r="E347" s="13"/>
      <c r="F347" s="29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 spans="3:33" s="17" customFormat="1" x14ac:dyDescent="0.3">
      <c r="C348" s="28"/>
      <c r="D348" s="13"/>
      <c r="E348" s="13"/>
      <c r="F348" s="29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 spans="3:33" s="17" customFormat="1" x14ac:dyDescent="0.3">
      <c r="C349" s="28"/>
      <c r="D349" s="13"/>
      <c r="E349" s="13"/>
      <c r="F349" s="29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 spans="3:33" s="17" customFormat="1" x14ac:dyDescent="0.3">
      <c r="C350" s="28"/>
      <c r="D350" s="13"/>
      <c r="E350" s="13"/>
      <c r="F350" s="29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 spans="3:33" s="17" customFormat="1" x14ac:dyDescent="0.3">
      <c r="C351" s="28"/>
      <c r="D351" s="13"/>
      <c r="E351" s="13"/>
      <c r="F351" s="29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 spans="3:33" s="17" customFormat="1" x14ac:dyDescent="0.3">
      <c r="C352" s="28"/>
      <c r="D352" s="13"/>
      <c r="E352" s="13"/>
      <c r="F352" s="29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 spans="3:33" s="17" customFormat="1" x14ac:dyDescent="0.3">
      <c r="C353" s="28"/>
      <c r="D353" s="13"/>
      <c r="E353" s="13"/>
      <c r="F353" s="29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 spans="3:33" s="17" customFormat="1" x14ac:dyDescent="0.3">
      <c r="C354" s="28"/>
      <c r="D354" s="13"/>
      <c r="E354" s="13"/>
      <c r="F354" s="29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 spans="3:33" s="17" customFormat="1" x14ac:dyDescent="0.3">
      <c r="C355" s="28"/>
      <c r="D355" s="13"/>
      <c r="E355" s="13"/>
      <c r="F355" s="29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 spans="3:33" s="17" customFormat="1" x14ac:dyDescent="0.3">
      <c r="C356" s="28"/>
      <c r="D356" s="13"/>
      <c r="E356" s="13"/>
      <c r="F356" s="29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 spans="3:33" s="17" customFormat="1" x14ac:dyDescent="0.3">
      <c r="C357" s="28"/>
      <c r="D357" s="13"/>
      <c r="E357" s="13"/>
      <c r="F357" s="29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 spans="3:33" s="17" customFormat="1" x14ac:dyDescent="0.3">
      <c r="C358" s="28"/>
      <c r="D358" s="13"/>
      <c r="E358" s="13"/>
      <c r="F358" s="29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 spans="3:33" s="17" customFormat="1" x14ac:dyDescent="0.3">
      <c r="C359" s="28"/>
      <c r="D359" s="13"/>
      <c r="E359" s="13"/>
      <c r="F359" s="29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spans="3:33" s="17" customFormat="1" x14ac:dyDescent="0.3">
      <c r="C360" s="28"/>
      <c r="D360" s="13"/>
      <c r="E360" s="13"/>
      <c r="F360" s="29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spans="3:33" s="17" customFormat="1" x14ac:dyDescent="0.3">
      <c r="C361" s="28"/>
      <c r="D361" s="13"/>
      <c r="E361" s="13"/>
      <c r="F361" s="29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spans="3:33" s="17" customFormat="1" x14ac:dyDescent="0.3">
      <c r="C362" s="28"/>
      <c r="D362" s="13"/>
      <c r="E362" s="13"/>
      <c r="F362" s="29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spans="3:33" s="17" customFormat="1" x14ac:dyDescent="0.3">
      <c r="C363" s="28"/>
      <c r="D363" s="13"/>
      <c r="E363" s="13"/>
      <c r="F363" s="29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spans="3:33" s="17" customFormat="1" x14ac:dyDescent="0.3">
      <c r="C364" s="28"/>
      <c r="D364" s="13"/>
      <c r="E364" s="13"/>
      <c r="F364" s="29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spans="3:33" s="17" customFormat="1" x14ac:dyDescent="0.3">
      <c r="C365" s="28"/>
      <c r="D365" s="13"/>
      <c r="E365" s="13"/>
      <c r="F365" s="29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spans="3:33" s="17" customFormat="1" x14ac:dyDescent="0.3">
      <c r="C366" s="28"/>
      <c r="D366" s="13"/>
      <c r="E366" s="13"/>
      <c r="F366" s="29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spans="3:33" s="17" customFormat="1" x14ac:dyDescent="0.3">
      <c r="C367" s="28"/>
      <c r="D367" s="13"/>
      <c r="E367" s="13"/>
      <c r="F367" s="29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spans="3:33" s="17" customFormat="1" x14ac:dyDescent="0.3">
      <c r="C368" s="28"/>
      <c r="D368" s="13"/>
      <c r="E368" s="13"/>
      <c r="F368" s="29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spans="3:33" s="17" customFormat="1" x14ac:dyDescent="0.3">
      <c r="C369" s="28"/>
      <c r="D369" s="13"/>
      <c r="E369" s="13"/>
      <c r="F369" s="29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spans="3:33" s="17" customFormat="1" x14ac:dyDescent="0.3">
      <c r="C370" s="28"/>
      <c r="D370" s="13"/>
      <c r="E370" s="13"/>
      <c r="F370" s="29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spans="3:33" s="17" customFormat="1" x14ac:dyDescent="0.3">
      <c r="C371" s="28"/>
      <c r="D371" s="13"/>
      <c r="E371" s="13"/>
      <c r="F371" s="29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spans="3:33" s="17" customFormat="1" x14ac:dyDescent="0.3">
      <c r="C372" s="28"/>
      <c r="D372" s="13"/>
      <c r="E372" s="13"/>
      <c r="F372" s="29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spans="3:33" s="17" customFormat="1" x14ac:dyDescent="0.3">
      <c r="C373" s="28"/>
      <c r="D373" s="13"/>
      <c r="E373" s="13"/>
      <c r="F373" s="29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spans="3:33" s="17" customFormat="1" x14ac:dyDescent="0.3">
      <c r="C374" s="28"/>
      <c r="D374" s="13"/>
      <c r="E374" s="13"/>
      <c r="F374" s="29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spans="3:33" s="17" customFormat="1" x14ac:dyDescent="0.3">
      <c r="C375" s="28"/>
      <c r="D375" s="13"/>
      <c r="E375" s="13"/>
      <c r="F375" s="29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spans="3:33" s="17" customFormat="1" x14ac:dyDescent="0.3">
      <c r="C376" s="28"/>
      <c r="D376" s="13"/>
      <c r="E376" s="13"/>
      <c r="F376" s="29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spans="3:33" s="17" customFormat="1" x14ac:dyDescent="0.3">
      <c r="C377" s="28"/>
      <c r="D377" s="13"/>
      <c r="E377" s="13"/>
      <c r="F377" s="29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spans="3:33" s="17" customFormat="1" x14ac:dyDescent="0.3">
      <c r="C378" s="28"/>
      <c r="D378" s="13"/>
      <c r="E378" s="13"/>
      <c r="F378" s="29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spans="3:33" s="17" customFormat="1" x14ac:dyDescent="0.3">
      <c r="C379" s="28"/>
      <c r="D379" s="13"/>
      <c r="E379" s="13"/>
      <c r="F379" s="29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spans="3:33" s="17" customFormat="1" x14ac:dyDescent="0.3">
      <c r="C380" s="28"/>
      <c r="D380" s="13"/>
      <c r="E380" s="13"/>
      <c r="F380" s="29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 spans="3:33" s="17" customFormat="1" x14ac:dyDescent="0.3">
      <c r="C381" s="28"/>
      <c r="D381" s="13"/>
      <c r="E381" s="13"/>
      <c r="F381" s="29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 spans="3:33" s="17" customFormat="1" x14ac:dyDescent="0.3">
      <c r="C382" s="28"/>
      <c r="D382" s="13"/>
      <c r="E382" s="13"/>
      <c r="F382" s="29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 spans="3:33" s="17" customFormat="1" x14ac:dyDescent="0.3">
      <c r="C383" s="28"/>
      <c r="D383" s="13"/>
      <c r="E383" s="13"/>
      <c r="F383" s="29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 spans="3:33" s="17" customFormat="1" x14ac:dyDescent="0.3">
      <c r="C384" s="28"/>
      <c r="D384" s="13"/>
      <c r="E384" s="13"/>
      <c r="F384" s="29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 spans="3:33" s="17" customFormat="1" x14ac:dyDescent="0.3">
      <c r="C385" s="28"/>
      <c r="D385" s="13"/>
      <c r="E385" s="13"/>
      <c r="F385" s="29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 spans="3:33" s="17" customFormat="1" x14ac:dyDescent="0.3">
      <c r="C386" s="28"/>
      <c r="D386" s="13"/>
      <c r="E386" s="13"/>
      <c r="F386" s="29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 spans="3:33" s="17" customFormat="1" x14ac:dyDescent="0.3">
      <c r="C387" s="28"/>
      <c r="D387" s="13"/>
      <c r="E387" s="13"/>
      <c r="F387" s="29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 spans="3:33" s="17" customFormat="1" x14ac:dyDescent="0.3">
      <c r="C388" s="28"/>
      <c r="D388" s="13"/>
      <c r="E388" s="13"/>
      <c r="F388" s="29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 spans="3:33" s="17" customFormat="1" x14ac:dyDescent="0.3">
      <c r="C389" s="28"/>
      <c r="D389" s="13"/>
      <c r="E389" s="13"/>
      <c r="F389" s="29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 spans="3:33" s="17" customFormat="1" x14ac:dyDescent="0.3">
      <c r="C390" s="28"/>
      <c r="D390" s="13"/>
      <c r="E390" s="13"/>
      <c r="F390" s="29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 spans="3:33" s="17" customFormat="1" x14ac:dyDescent="0.3">
      <c r="C391" s="28"/>
      <c r="D391" s="13"/>
      <c r="E391" s="13"/>
      <c r="F391" s="29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 spans="3:33" s="17" customFormat="1" x14ac:dyDescent="0.3">
      <c r="C392" s="28"/>
      <c r="D392" s="13"/>
      <c r="E392" s="13"/>
      <c r="F392" s="29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 spans="3:33" s="17" customFormat="1" x14ac:dyDescent="0.3">
      <c r="C393" s="28"/>
      <c r="D393" s="13"/>
      <c r="E393" s="13"/>
      <c r="F393" s="29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 spans="3:33" s="17" customFormat="1" x14ac:dyDescent="0.3">
      <c r="C394" s="28"/>
      <c r="D394" s="13"/>
      <c r="E394" s="13"/>
      <c r="F394" s="29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 spans="3:33" s="17" customFormat="1" x14ac:dyDescent="0.3">
      <c r="C395" s="28"/>
      <c r="D395" s="13"/>
      <c r="E395" s="13"/>
      <c r="F395" s="29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 spans="3:33" s="17" customFormat="1" x14ac:dyDescent="0.3">
      <c r="C396" s="28"/>
      <c r="D396" s="13"/>
      <c r="E396" s="13"/>
      <c r="F396" s="29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 spans="3:33" s="17" customFormat="1" x14ac:dyDescent="0.3">
      <c r="C397" s="28"/>
      <c r="D397" s="13"/>
      <c r="E397" s="13"/>
      <c r="F397" s="29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 spans="3:33" s="17" customFormat="1" x14ac:dyDescent="0.3">
      <c r="C398" s="28"/>
      <c r="D398" s="13"/>
      <c r="E398" s="13"/>
      <c r="F398" s="29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 spans="3:33" s="17" customFormat="1" x14ac:dyDescent="0.3">
      <c r="C399" s="28"/>
      <c r="D399" s="13"/>
      <c r="E399" s="13"/>
      <c r="F399" s="29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 spans="3:33" s="17" customFormat="1" x14ac:dyDescent="0.3">
      <c r="C400" s="28"/>
      <c r="D400" s="13"/>
      <c r="E400" s="13"/>
      <c r="F400" s="29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 spans="3:33" s="17" customFormat="1" x14ac:dyDescent="0.3">
      <c r="C401" s="28"/>
      <c r="D401" s="13"/>
      <c r="E401" s="13"/>
      <c r="F401" s="29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spans="3:33" s="17" customFormat="1" x14ac:dyDescent="0.3">
      <c r="C402" s="28"/>
      <c r="D402" s="13"/>
      <c r="E402" s="13"/>
      <c r="F402" s="29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spans="3:33" s="17" customFormat="1" x14ac:dyDescent="0.3">
      <c r="C403" s="28"/>
      <c r="D403" s="13"/>
      <c r="E403" s="13"/>
      <c r="F403" s="29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spans="3:33" s="17" customFormat="1" x14ac:dyDescent="0.3">
      <c r="C404" s="28"/>
      <c r="D404" s="13"/>
      <c r="E404" s="13"/>
      <c r="F404" s="29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spans="3:33" s="17" customFormat="1" x14ac:dyDescent="0.3">
      <c r="C405" s="28"/>
      <c r="D405" s="13"/>
      <c r="E405" s="13"/>
      <c r="F405" s="29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spans="3:33" s="17" customFormat="1" x14ac:dyDescent="0.3">
      <c r="C406" s="28"/>
      <c r="D406" s="13"/>
      <c r="E406" s="13"/>
      <c r="F406" s="29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spans="3:33" s="17" customFormat="1" x14ac:dyDescent="0.3">
      <c r="C407" s="28"/>
      <c r="D407" s="13"/>
      <c r="E407" s="13"/>
      <c r="F407" s="29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spans="3:33" s="17" customFormat="1" x14ac:dyDescent="0.3">
      <c r="C408" s="28"/>
      <c r="D408" s="13"/>
      <c r="E408" s="13"/>
      <c r="F408" s="29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spans="3:33" s="17" customFormat="1" x14ac:dyDescent="0.3">
      <c r="C409" s="28"/>
      <c r="D409" s="13"/>
      <c r="E409" s="13"/>
      <c r="F409" s="29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spans="3:33" s="17" customFormat="1" x14ac:dyDescent="0.3">
      <c r="C410" s="28"/>
      <c r="D410" s="13"/>
      <c r="E410" s="13"/>
      <c r="F410" s="29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spans="3:33" s="17" customFormat="1" x14ac:dyDescent="0.3">
      <c r="C411" s="28"/>
      <c r="D411" s="13"/>
      <c r="E411" s="13"/>
      <c r="F411" s="29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spans="3:33" s="17" customFormat="1" x14ac:dyDescent="0.3">
      <c r="C412" s="28"/>
      <c r="D412" s="13"/>
      <c r="E412" s="13"/>
      <c r="F412" s="29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spans="3:33" s="17" customFormat="1" x14ac:dyDescent="0.3">
      <c r="C413" s="28"/>
      <c r="D413" s="13"/>
      <c r="E413" s="13"/>
      <c r="F413" s="29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spans="3:33" s="17" customFormat="1" x14ac:dyDescent="0.3">
      <c r="C414" s="28"/>
      <c r="D414" s="13"/>
      <c r="E414" s="13"/>
      <c r="F414" s="29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spans="3:33" s="17" customFormat="1" x14ac:dyDescent="0.3">
      <c r="C415" s="28"/>
      <c r="D415" s="13"/>
      <c r="E415" s="13"/>
      <c r="F415" s="29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spans="3:33" s="17" customFormat="1" x14ac:dyDescent="0.3">
      <c r="C416" s="28"/>
      <c r="D416" s="13"/>
      <c r="E416" s="13"/>
      <c r="F416" s="29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spans="3:33" s="17" customFormat="1" x14ac:dyDescent="0.3">
      <c r="C417" s="28"/>
      <c r="D417" s="13"/>
      <c r="E417" s="13"/>
      <c r="F417" s="29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spans="3:33" s="17" customFormat="1" x14ac:dyDescent="0.3">
      <c r="C418" s="28"/>
      <c r="D418" s="13"/>
      <c r="E418" s="13"/>
      <c r="F418" s="29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spans="3:33" s="17" customFormat="1" x14ac:dyDescent="0.3">
      <c r="C419" s="28"/>
      <c r="D419" s="13"/>
      <c r="E419" s="13"/>
      <c r="F419" s="29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spans="3:33" s="17" customFormat="1" x14ac:dyDescent="0.3">
      <c r="C420" s="28"/>
      <c r="D420" s="13"/>
      <c r="E420" s="13"/>
      <c r="F420" s="29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spans="3:33" s="17" customFormat="1" x14ac:dyDescent="0.3">
      <c r="C421" s="28"/>
      <c r="D421" s="13"/>
      <c r="E421" s="13"/>
      <c r="F421" s="29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spans="3:33" s="17" customFormat="1" x14ac:dyDescent="0.3">
      <c r="C422" s="28"/>
      <c r="D422" s="13"/>
      <c r="E422" s="13"/>
      <c r="F422" s="29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spans="3:33" s="17" customFormat="1" x14ac:dyDescent="0.3">
      <c r="C423" s="28"/>
      <c r="D423" s="13"/>
      <c r="E423" s="13"/>
      <c r="F423" s="29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 spans="3:33" s="17" customFormat="1" x14ac:dyDescent="0.3">
      <c r="C424" s="28"/>
      <c r="D424" s="13"/>
      <c r="E424" s="13"/>
      <c r="F424" s="29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 spans="3:33" s="17" customFormat="1" x14ac:dyDescent="0.3">
      <c r="C425" s="28"/>
      <c r="D425" s="13"/>
      <c r="E425" s="13"/>
      <c r="F425" s="29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 spans="3:33" s="17" customFormat="1" x14ac:dyDescent="0.3">
      <c r="C426" s="28"/>
      <c r="D426" s="13"/>
      <c r="E426" s="13"/>
      <c r="F426" s="29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 spans="3:33" s="17" customFormat="1" x14ac:dyDescent="0.3">
      <c r="C427" s="28"/>
      <c r="D427" s="13"/>
      <c r="E427" s="13"/>
      <c r="F427" s="29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 spans="3:33" s="17" customFormat="1" x14ac:dyDescent="0.3">
      <c r="C428" s="28"/>
      <c r="D428" s="13"/>
      <c r="E428" s="13"/>
      <c r="F428" s="29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 spans="3:33" s="17" customFormat="1" x14ac:dyDescent="0.3">
      <c r="C429" s="28"/>
      <c r="D429" s="13"/>
      <c r="E429" s="13"/>
      <c r="F429" s="29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 spans="3:33" s="17" customFormat="1" x14ac:dyDescent="0.3">
      <c r="C430" s="28"/>
      <c r="D430" s="13"/>
      <c r="E430" s="13"/>
      <c r="F430" s="29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 spans="3:33" s="17" customFormat="1" x14ac:dyDescent="0.3">
      <c r="C431" s="28"/>
      <c r="D431" s="13"/>
      <c r="E431" s="13"/>
      <c r="F431" s="29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 spans="3:33" s="17" customFormat="1" x14ac:dyDescent="0.3">
      <c r="C432" s="28"/>
      <c r="D432" s="13"/>
      <c r="E432" s="13"/>
      <c r="F432" s="29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 spans="3:33" s="17" customFormat="1" x14ac:dyDescent="0.3">
      <c r="C433" s="28"/>
      <c r="D433" s="13"/>
      <c r="E433" s="13"/>
      <c r="F433" s="29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 spans="3:33" s="17" customFormat="1" x14ac:dyDescent="0.3">
      <c r="C434" s="28"/>
      <c r="D434" s="13"/>
      <c r="E434" s="13"/>
      <c r="F434" s="29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 spans="3:33" s="17" customFormat="1" x14ac:dyDescent="0.3">
      <c r="C435" s="28"/>
      <c r="D435" s="13"/>
      <c r="E435" s="13"/>
      <c r="F435" s="29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 spans="3:33" s="17" customFormat="1" x14ac:dyDescent="0.3">
      <c r="C436" s="28"/>
      <c r="D436" s="13"/>
      <c r="E436" s="13"/>
      <c r="F436" s="29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 spans="3:33" s="17" customFormat="1" x14ac:dyDescent="0.3">
      <c r="C437" s="28"/>
      <c r="D437" s="13"/>
      <c r="E437" s="13"/>
      <c r="F437" s="29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 spans="3:33" s="17" customFormat="1" x14ac:dyDescent="0.3">
      <c r="C438" s="28"/>
      <c r="D438" s="13"/>
      <c r="E438" s="13"/>
      <c r="F438" s="29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 spans="3:33" s="17" customFormat="1" x14ac:dyDescent="0.3">
      <c r="C439" s="28"/>
      <c r="D439" s="13"/>
      <c r="E439" s="13"/>
      <c r="F439" s="29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 spans="3:33" s="17" customFormat="1" x14ac:dyDescent="0.3">
      <c r="C440" s="28"/>
      <c r="D440" s="13"/>
      <c r="E440" s="13"/>
      <c r="F440" s="29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 spans="3:33" s="17" customFormat="1" x14ac:dyDescent="0.3">
      <c r="C441" s="28"/>
      <c r="D441" s="13"/>
      <c r="E441" s="13"/>
      <c r="F441" s="29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 spans="3:33" s="17" customFormat="1" x14ac:dyDescent="0.3">
      <c r="C442" s="28"/>
      <c r="D442" s="13"/>
      <c r="E442" s="13"/>
      <c r="F442" s="29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 spans="3:33" s="17" customFormat="1" x14ac:dyDescent="0.3">
      <c r="C443" s="28"/>
      <c r="D443" s="13"/>
      <c r="E443" s="13"/>
      <c r="F443" s="29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spans="3:33" s="17" customFormat="1" x14ac:dyDescent="0.3">
      <c r="C444" s="28"/>
      <c r="D444" s="13"/>
      <c r="E444" s="13"/>
      <c r="F444" s="29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spans="3:33" s="17" customFormat="1" x14ac:dyDescent="0.3">
      <c r="C445" s="28"/>
      <c r="D445" s="13"/>
      <c r="E445" s="13"/>
      <c r="F445" s="29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spans="3:33" s="17" customFormat="1" x14ac:dyDescent="0.3">
      <c r="C446" s="28"/>
      <c r="D446" s="13"/>
      <c r="E446" s="13"/>
      <c r="F446" s="29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spans="3:33" s="17" customFormat="1" x14ac:dyDescent="0.3">
      <c r="C447" s="28"/>
      <c r="D447" s="13"/>
      <c r="E447" s="13"/>
      <c r="F447" s="29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spans="3:33" s="17" customFormat="1" x14ac:dyDescent="0.3">
      <c r="C448" s="28"/>
      <c r="D448" s="13"/>
      <c r="E448" s="13"/>
      <c r="F448" s="29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spans="3:33" s="17" customFormat="1" x14ac:dyDescent="0.3">
      <c r="C449" s="28"/>
      <c r="D449" s="13"/>
      <c r="E449" s="13"/>
      <c r="F449" s="29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spans="3:33" s="17" customFormat="1" x14ac:dyDescent="0.3">
      <c r="C450" s="28"/>
      <c r="D450" s="13"/>
      <c r="E450" s="13"/>
      <c r="F450" s="29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spans="3:33" s="17" customFormat="1" x14ac:dyDescent="0.3">
      <c r="C451" s="28"/>
      <c r="D451" s="13"/>
      <c r="E451" s="13"/>
      <c r="F451" s="29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spans="3:33" s="17" customFormat="1" x14ac:dyDescent="0.3">
      <c r="C452" s="28"/>
      <c r="D452" s="13"/>
      <c r="E452" s="13"/>
      <c r="F452" s="29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spans="3:33" s="17" customFormat="1" x14ac:dyDescent="0.3">
      <c r="C453" s="28"/>
      <c r="D453" s="13"/>
      <c r="E453" s="13"/>
      <c r="F453" s="29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spans="3:33" s="17" customFormat="1" x14ac:dyDescent="0.3">
      <c r="C454" s="28"/>
      <c r="D454" s="13"/>
      <c r="E454" s="13"/>
      <c r="F454" s="29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spans="3:33" s="17" customFormat="1" x14ac:dyDescent="0.3">
      <c r="C455" s="28"/>
      <c r="D455" s="13"/>
      <c r="E455" s="13"/>
      <c r="F455" s="29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spans="3:33" s="17" customFormat="1" x14ac:dyDescent="0.3">
      <c r="C456" s="28"/>
      <c r="D456" s="13"/>
      <c r="E456" s="13"/>
      <c r="F456" s="29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spans="3:33" s="17" customFormat="1" x14ac:dyDescent="0.3">
      <c r="C457" s="28"/>
      <c r="D457" s="13"/>
      <c r="E457" s="13"/>
      <c r="F457" s="29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spans="3:33" s="17" customFormat="1" x14ac:dyDescent="0.3">
      <c r="C458" s="28"/>
      <c r="D458" s="13"/>
      <c r="E458" s="13"/>
      <c r="F458" s="29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spans="3:33" s="17" customFormat="1" x14ac:dyDescent="0.3">
      <c r="C459" s="28"/>
      <c r="D459" s="13"/>
      <c r="E459" s="13"/>
      <c r="F459" s="29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spans="3:33" s="17" customFormat="1" x14ac:dyDescent="0.3">
      <c r="C460" s="28"/>
      <c r="D460" s="13"/>
      <c r="E460" s="13"/>
      <c r="F460" s="29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spans="3:33" s="17" customFormat="1" x14ac:dyDescent="0.3">
      <c r="C461" s="28"/>
      <c r="D461" s="13"/>
      <c r="E461" s="13"/>
      <c r="F461" s="29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spans="3:33" s="17" customFormat="1" x14ac:dyDescent="0.3">
      <c r="C462" s="28"/>
      <c r="D462" s="13"/>
      <c r="E462" s="13"/>
      <c r="F462" s="29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spans="3:33" s="17" customFormat="1" x14ac:dyDescent="0.3">
      <c r="C463" s="28"/>
      <c r="D463" s="13"/>
      <c r="E463" s="13"/>
      <c r="F463" s="29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spans="3:33" s="17" customFormat="1" x14ac:dyDescent="0.3">
      <c r="C464" s="28"/>
      <c r="D464" s="13"/>
      <c r="E464" s="13"/>
      <c r="F464" s="29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 spans="3:33" s="17" customFormat="1" x14ac:dyDescent="0.3">
      <c r="C465" s="28"/>
      <c r="D465" s="13"/>
      <c r="E465" s="13"/>
      <c r="F465" s="29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 spans="3:33" s="17" customFormat="1" x14ac:dyDescent="0.3">
      <c r="C466" s="28"/>
      <c r="D466" s="13"/>
      <c r="E466" s="13"/>
      <c r="F466" s="29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 spans="3:33" s="17" customFormat="1" x14ac:dyDescent="0.3">
      <c r="C467" s="28"/>
      <c r="D467" s="13"/>
      <c r="E467" s="13"/>
      <c r="F467" s="29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 spans="3:33" s="17" customFormat="1" x14ac:dyDescent="0.3">
      <c r="C468" s="28"/>
      <c r="D468" s="13"/>
      <c r="E468" s="13"/>
      <c r="F468" s="29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 spans="3:33" s="17" customFormat="1" x14ac:dyDescent="0.3">
      <c r="C469" s="28"/>
      <c r="D469" s="13"/>
      <c r="E469" s="13"/>
      <c r="F469" s="29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 spans="3:33" s="17" customFormat="1" x14ac:dyDescent="0.3">
      <c r="C470" s="28"/>
      <c r="D470" s="13"/>
      <c r="E470" s="13"/>
      <c r="F470" s="29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 spans="3:33" s="17" customFormat="1" x14ac:dyDescent="0.3">
      <c r="C471" s="28"/>
      <c r="D471" s="13"/>
      <c r="E471" s="13"/>
      <c r="F471" s="29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 spans="3:33" s="17" customFormat="1" x14ac:dyDescent="0.3">
      <c r="C472" s="28"/>
      <c r="D472" s="13"/>
      <c r="E472" s="13"/>
      <c r="F472" s="29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 spans="3:33" s="17" customFormat="1" x14ac:dyDescent="0.3">
      <c r="C473" s="28"/>
      <c r="D473" s="13"/>
      <c r="E473" s="13"/>
      <c r="F473" s="29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 spans="3:33" s="17" customFormat="1" x14ac:dyDescent="0.3">
      <c r="C474" s="28"/>
      <c r="D474" s="13"/>
      <c r="E474" s="13"/>
      <c r="F474" s="29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 spans="3:33" s="17" customFormat="1" x14ac:dyDescent="0.3">
      <c r="C475" s="28"/>
      <c r="D475" s="13"/>
      <c r="E475" s="13"/>
      <c r="F475" s="29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 spans="3:33" s="17" customFormat="1" x14ac:dyDescent="0.3">
      <c r="C476" s="28"/>
      <c r="D476" s="13"/>
      <c r="E476" s="13"/>
      <c r="F476" s="29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 spans="3:33" s="17" customFormat="1" x14ac:dyDescent="0.3">
      <c r="C477" s="28"/>
      <c r="D477" s="13"/>
      <c r="E477" s="13"/>
      <c r="F477" s="29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 spans="3:33" s="17" customFormat="1" x14ac:dyDescent="0.3">
      <c r="C478" s="28"/>
      <c r="D478" s="13"/>
      <c r="E478" s="13"/>
      <c r="F478" s="29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 spans="3:33" s="17" customFormat="1" x14ac:dyDescent="0.3">
      <c r="C479" s="28"/>
      <c r="D479" s="13"/>
      <c r="E479" s="13"/>
      <c r="F479" s="29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 spans="3:33" s="17" customFormat="1" x14ac:dyDescent="0.3">
      <c r="C480" s="28"/>
      <c r="D480" s="13"/>
      <c r="E480" s="13"/>
      <c r="F480" s="29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 spans="3:33" s="17" customFormat="1" x14ac:dyDescent="0.3">
      <c r="C481" s="28"/>
      <c r="D481" s="13"/>
      <c r="E481" s="13"/>
      <c r="F481" s="29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 spans="3:33" s="17" customFormat="1" x14ac:dyDescent="0.3">
      <c r="C482" s="28"/>
      <c r="D482" s="13"/>
      <c r="E482" s="13"/>
      <c r="F482" s="29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 spans="3:33" s="17" customFormat="1" x14ac:dyDescent="0.3">
      <c r="C483" s="28"/>
      <c r="D483" s="13"/>
      <c r="E483" s="13"/>
      <c r="F483" s="29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 spans="3:33" s="17" customFormat="1" x14ac:dyDescent="0.3">
      <c r="C484" s="28"/>
      <c r="D484" s="13"/>
      <c r="E484" s="13"/>
      <c r="F484" s="29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 spans="3:33" s="17" customFormat="1" x14ac:dyDescent="0.3">
      <c r="C485" s="28"/>
      <c r="D485" s="13"/>
      <c r="E485" s="13"/>
      <c r="F485" s="29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 spans="3:33" s="17" customFormat="1" x14ac:dyDescent="0.3">
      <c r="C486" s="28"/>
      <c r="D486" s="13"/>
      <c r="E486" s="13"/>
      <c r="F486" s="29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spans="3:33" s="17" customFormat="1" x14ac:dyDescent="0.3">
      <c r="C487" s="28"/>
      <c r="D487" s="13"/>
      <c r="E487" s="13"/>
      <c r="F487" s="29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spans="3:33" s="17" customFormat="1" x14ac:dyDescent="0.3">
      <c r="C488" s="28"/>
      <c r="D488" s="13"/>
      <c r="E488" s="13"/>
      <c r="F488" s="29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spans="3:33" s="17" customFormat="1" x14ac:dyDescent="0.3">
      <c r="C489" s="28"/>
      <c r="D489" s="13"/>
      <c r="E489" s="13"/>
      <c r="F489" s="29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spans="3:33" s="17" customFormat="1" x14ac:dyDescent="0.3">
      <c r="C490" s="28"/>
      <c r="D490" s="13"/>
      <c r="E490" s="13"/>
      <c r="F490" s="29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spans="3:33" s="17" customFormat="1" x14ac:dyDescent="0.3">
      <c r="C491" s="28"/>
      <c r="D491" s="13"/>
      <c r="E491" s="13"/>
      <c r="F491" s="29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spans="3:33" s="17" customFormat="1" x14ac:dyDescent="0.3">
      <c r="C492" s="28"/>
      <c r="D492" s="13"/>
      <c r="E492" s="13"/>
      <c r="F492" s="29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spans="3:33" s="17" customFormat="1" x14ac:dyDescent="0.3">
      <c r="C493" s="28"/>
      <c r="D493" s="13"/>
      <c r="E493" s="13"/>
      <c r="F493" s="29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spans="3:33" s="17" customFormat="1" x14ac:dyDescent="0.3">
      <c r="C494" s="28"/>
      <c r="D494" s="13"/>
      <c r="E494" s="13"/>
      <c r="F494" s="29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spans="3:33" s="17" customFormat="1" x14ac:dyDescent="0.3">
      <c r="C495" s="28"/>
      <c r="D495" s="13"/>
      <c r="E495" s="13"/>
      <c r="F495" s="29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spans="3:33" s="17" customFormat="1" x14ac:dyDescent="0.3">
      <c r="C496" s="28"/>
      <c r="D496" s="13"/>
      <c r="E496" s="13"/>
      <c r="F496" s="29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spans="3:33" s="17" customFormat="1" x14ac:dyDescent="0.3">
      <c r="C497" s="28"/>
      <c r="D497" s="13"/>
      <c r="E497" s="13"/>
      <c r="F497" s="29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spans="3:33" s="17" customFormat="1" x14ac:dyDescent="0.3">
      <c r="C498" s="28"/>
      <c r="D498" s="13"/>
      <c r="E498" s="13"/>
      <c r="F498" s="29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spans="3:33" s="17" customFormat="1" x14ac:dyDescent="0.3">
      <c r="C499" s="28"/>
      <c r="D499" s="13"/>
      <c r="E499" s="13"/>
      <c r="F499" s="29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spans="3:33" s="17" customFormat="1" x14ac:dyDescent="0.3">
      <c r="C500" s="28"/>
      <c r="D500" s="13"/>
      <c r="E500" s="13"/>
      <c r="F500" s="29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spans="3:33" s="17" customFormat="1" x14ac:dyDescent="0.3">
      <c r="C501" s="28"/>
      <c r="D501" s="13"/>
      <c r="E501" s="13"/>
      <c r="F501" s="29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spans="3:33" s="17" customFormat="1" x14ac:dyDescent="0.3">
      <c r="C502" s="28"/>
      <c r="D502" s="13"/>
      <c r="E502" s="13"/>
      <c r="F502" s="29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spans="3:33" s="17" customFormat="1" x14ac:dyDescent="0.3">
      <c r="C503" s="28"/>
      <c r="D503" s="13"/>
      <c r="E503" s="13"/>
      <c r="F503" s="29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spans="3:33" s="17" customFormat="1" x14ac:dyDescent="0.3">
      <c r="C504" s="28"/>
      <c r="D504" s="13"/>
      <c r="E504" s="13"/>
      <c r="F504" s="29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spans="3:33" s="17" customFormat="1" x14ac:dyDescent="0.3">
      <c r="C505" s="28"/>
      <c r="D505" s="13"/>
      <c r="E505" s="13"/>
      <c r="F505" s="29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spans="3:33" s="17" customFormat="1" x14ac:dyDescent="0.3">
      <c r="C506" s="28"/>
      <c r="D506" s="13"/>
      <c r="E506" s="13"/>
      <c r="F506" s="29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spans="3:33" s="17" customFormat="1" x14ac:dyDescent="0.3">
      <c r="C507" s="28"/>
      <c r="D507" s="13"/>
      <c r="E507" s="13"/>
      <c r="F507" s="29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spans="3:33" s="17" customFormat="1" x14ac:dyDescent="0.3">
      <c r="C508" s="28"/>
      <c r="D508" s="13"/>
      <c r="E508" s="13"/>
      <c r="F508" s="29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 spans="3:33" s="17" customFormat="1" x14ac:dyDescent="0.3">
      <c r="C509" s="28"/>
      <c r="D509" s="13"/>
      <c r="E509" s="13"/>
      <c r="F509" s="29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 spans="3:33" s="17" customFormat="1" x14ac:dyDescent="0.3">
      <c r="C510" s="28"/>
      <c r="D510" s="13"/>
      <c r="E510" s="13"/>
      <c r="F510" s="29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 spans="3:33" s="17" customFormat="1" x14ac:dyDescent="0.3">
      <c r="C511" s="28"/>
      <c r="D511" s="13"/>
      <c r="E511" s="13"/>
      <c r="F511" s="29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 spans="3:33" s="17" customFormat="1" x14ac:dyDescent="0.3">
      <c r="C512" s="28"/>
      <c r="D512" s="13"/>
      <c r="E512" s="13"/>
      <c r="F512" s="29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 spans="3:33" s="17" customFormat="1" x14ac:dyDescent="0.3">
      <c r="C513" s="28"/>
      <c r="D513" s="13"/>
      <c r="E513" s="13"/>
      <c r="F513" s="29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 spans="3:33" s="17" customFormat="1" x14ac:dyDescent="0.3">
      <c r="C514" s="28"/>
      <c r="D514" s="13"/>
      <c r="E514" s="13"/>
      <c r="F514" s="29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 spans="3:33" s="17" customFormat="1" x14ac:dyDescent="0.3">
      <c r="C515" s="28"/>
      <c r="D515" s="13"/>
      <c r="E515" s="13"/>
      <c r="F515" s="29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 spans="3:33" s="17" customFormat="1" x14ac:dyDescent="0.3">
      <c r="C516" s="28"/>
      <c r="D516" s="13"/>
      <c r="E516" s="13"/>
      <c r="F516" s="29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 spans="3:33" s="17" customFormat="1" x14ac:dyDescent="0.3">
      <c r="C517" s="28"/>
      <c r="D517" s="13"/>
      <c r="E517" s="13"/>
      <c r="F517" s="29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 spans="3:33" s="17" customFormat="1" x14ac:dyDescent="0.3">
      <c r="C518" s="28"/>
      <c r="D518" s="13"/>
      <c r="E518" s="13"/>
      <c r="F518" s="29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 spans="3:33" s="17" customFormat="1" x14ac:dyDescent="0.3">
      <c r="C519" s="28"/>
      <c r="D519" s="13"/>
      <c r="E519" s="13"/>
      <c r="F519" s="29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 spans="3:33" s="17" customFormat="1" x14ac:dyDescent="0.3">
      <c r="C520" s="28"/>
      <c r="D520" s="13"/>
      <c r="E520" s="13"/>
      <c r="F520" s="29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 spans="3:33" s="17" customFormat="1" x14ac:dyDescent="0.3">
      <c r="C521" s="28"/>
      <c r="D521" s="13"/>
      <c r="E521" s="13"/>
      <c r="F521" s="29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 spans="3:33" s="17" customFormat="1" x14ac:dyDescent="0.3">
      <c r="C522" s="28"/>
      <c r="D522" s="13"/>
      <c r="E522" s="13"/>
      <c r="F522" s="29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 spans="3:33" s="17" customFormat="1" x14ac:dyDescent="0.3">
      <c r="C523" s="28"/>
      <c r="D523" s="13"/>
      <c r="E523" s="13"/>
      <c r="F523" s="29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 spans="3:33" s="17" customFormat="1" x14ac:dyDescent="0.3">
      <c r="C524" s="28"/>
      <c r="D524" s="13"/>
      <c r="E524" s="13"/>
      <c r="F524" s="29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 spans="3:33" s="17" customFormat="1" x14ac:dyDescent="0.3">
      <c r="C525" s="28"/>
      <c r="D525" s="13"/>
      <c r="E525" s="13"/>
      <c r="F525" s="29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 spans="3:33" s="17" customFormat="1" x14ac:dyDescent="0.3">
      <c r="C526" s="28"/>
      <c r="D526" s="13"/>
      <c r="E526" s="13"/>
      <c r="F526" s="29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 spans="3:33" s="17" customFormat="1" x14ac:dyDescent="0.3">
      <c r="C527" s="28"/>
      <c r="D527" s="13"/>
      <c r="E527" s="13"/>
      <c r="F527" s="29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 spans="3:33" s="17" customFormat="1" x14ac:dyDescent="0.3">
      <c r="C528" s="28"/>
      <c r="D528" s="13"/>
      <c r="E528" s="13"/>
      <c r="F528" s="29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 spans="3:33" s="17" customFormat="1" x14ac:dyDescent="0.3">
      <c r="C529" s="28"/>
      <c r="D529" s="13"/>
      <c r="E529" s="13"/>
      <c r="F529" s="29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 spans="3:33" s="17" customFormat="1" x14ac:dyDescent="0.3">
      <c r="C530" s="28"/>
      <c r="D530" s="13"/>
      <c r="E530" s="13"/>
      <c r="F530" s="29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spans="3:33" s="17" customFormat="1" x14ac:dyDescent="0.3">
      <c r="C531" s="28"/>
      <c r="D531" s="13"/>
      <c r="E531" s="13"/>
      <c r="F531" s="29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spans="3:33" s="17" customFormat="1" x14ac:dyDescent="0.3">
      <c r="C532" s="28"/>
      <c r="D532" s="13"/>
      <c r="E532" s="13"/>
      <c r="F532" s="29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spans="3:33" s="17" customFormat="1" x14ac:dyDescent="0.3">
      <c r="C533" s="28"/>
      <c r="D533" s="13"/>
      <c r="E533" s="13"/>
      <c r="F533" s="29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spans="3:33" s="17" customFormat="1" x14ac:dyDescent="0.3">
      <c r="C534" s="28"/>
      <c r="D534" s="13"/>
      <c r="E534" s="13"/>
      <c r="F534" s="29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spans="3:33" s="17" customFormat="1" x14ac:dyDescent="0.3">
      <c r="C535" s="28"/>
      <c r="D535" s="13"/>
      <c r="E535" s="13"/>
      <c r="F535" s="29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spans="3:33" s="17" customFormat="1" x14ac:dyDescent="0.3">
      <c r="C536" s="28"/>
      <c r="D536" s="13"/>
      <c r="E536" s="13"/>
      <c r="F536" s="29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spans="3:33" s="17" customFormat="1" x14ac:dyDescent="0.3">
      <c r="C537" s="28"/>
      <c r="D537" s="13"/>
      <c r="E537" s="13"/>
      <c r="F537" s="29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spans="3:33" s="17" customFormat="1" x14ac:dyDescent="0.3">
      <c r="C538" s="28"/>
      <c r="D538" s="13"/>
      <c r="E538" s="13"/>
      <c r="F538" s="29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spans="3:33" s="17" customFormat="1" x14ac:dyDescent="0.3">
      <c r="C539" s="28"/>
      <c r="D539" s="13"/>
      <c r="E539" s="13"/>
      <c r="F539" s="29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spans="3:33" s="17" customFormat="1" x14ac:dyDescent="0.3">
      <c r="C540" s="28"/>
      <c r="D540" s="13"/>
      <c r="E540" s="13"/>
      <c r="F540" s="29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spans="3:33" s="17" customFormat="1" x14ac:dyDescent="0.3">
      <c r="C541" s="28"/>
      <c r="D541" s="13"/>
      <c r="E541" s="13"/>
      <c r="F541" s="29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spans="3:33" s="17" customFormat="1" x14ac:dyDescent="0.3">
      <c r="C542" s="28"/>
      <c r="D542" s="13"/>
      <c r="E542" s="13"/>
      <c r="F542" s="29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spans="3:33" s="17" customFormat="1" x14ac:dyDescent="0.3">
      <c r="C543" s="28"/>
      <c r="D543" s="13"/>
      <c r="E543" s="13"/>
      <c r="F543" s="29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spans="3:33" s="17" customFormat="1" x14ac:dyDescent="0.3">
      <c r="C544" s="28"/>
      <c r="D544" s="13"/>
      <c r="E544" s="13"/>
      <c r="F544" s="29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spans="3:33" s="17" customFormat="1" x14ac:dyDescent="0.3">
      <c r="C545" s="28"/>
      <c r="D545" s="13"/>
      <c r="E545" s="13"/>
      <c r="F545" s="29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spans="3:33" s="17" customFormat="1" x14ac:dyDescent="0.3">
      <c r="C546" s="28"/>
      <c r="D546" s="13"/>
      <c r="E546" s="13"/>
      <c r="F546" s="29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 spans="3:33" s="17" customFormat="1" x14ac:dyDescent="0.3">
      <c r="C547" s="28"/>
      <c r="D547" s="13"/>
      <c r="E547" s="13"/>
      <c r="F547" s="29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spans="3:33" s="17" customFormat="1" x14ac:dyDescent="0.3">
      <c r="C548" s="28"/>
      <c r="D548" s="13"/>
      <c r="E548" s="13"/>
      <c r="F548" s="29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spans="3:33" s="17" customFormat="1" x14ac:dyDescent="0.3">
      <c r="C549" s="28"/>
      <c r="D549" s="13"/>
      <c r="E549" s="13"/>
      <c r="F549" s="29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spans="3:33" s="17" customFormat="1" x14ac:dyDescent="0.3">
      <c r="C550" s="28"/>
      <c r="D550" s="13"/>
      <c r="E550" s="13"/>
      <c r="F550" s="29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spans="3:33" s="17" customFormat="1" x14ac:dyDescent="0.3">
      <c r="C551" s="28"/>
      <c r="D551" s="13"/>
      <c r="E551" s="13"/>
      <c r="F551" s="29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 spans="3:33" s="17" customFormat="1" x14ac:dyDescent="0.3">
      <c r="C552" s="28"/>
      <c r="D552" s="13"/>
      <c r="E552" s="13"/>
      <c r="F552" s="29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 spans="3:33" s="17" customFormat="1" x14ac:dyDescent="0.3">
      <c r="C553" s="28"/>
      <c r="D553" s="13"/>
      <c r="E553" s="13"/>
      <c r="F553" s="29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 spans="3:33" s="17" customFormat="1" x14ac:dyDescent="0.3">
      <c r="C554" s="28"/>
      <c r="D554" s="13"/>
      <c r="E554" s="13"/>
      <c r="F554" s="29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 spans="3:33" s="17" customFormat="1" x14ac:dyDescent="0.3">
      <c r="C555" s="28"/>
      <c r="D555" s="13"/>
      <c r="E555" s="13"/>
      <c r="F555" s="29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 spans="3:33" s="17" customFormat="1" x14ac:dyDescent="0.3">
      <c r="C556" s="28"/>
      <c r="D556" s="13"/>
      <c r="E556" s="13"/>
      <c r="F556" s="29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 spans="3:33" s="17" customFormat="1" x14ac:dyDescent="0.3">
      <c r="C557" s="28"/>
      <c r="D557" s="13"/>
      <c r="E557" s="13"/>
      <c r="F557" s="29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 spans="3:33" s="17" customFormat="1" x14ac:dyDescent="0.3">
      <c r="C558" s="28"/>
      <c r="D558" s="13"/>
      <c r="E558" s="13"/>
      <c r="F558" s="29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 spans="3:33" s="17" customFormat="1" x14ac:dyDescent="0.3">
      <c r="C559" s="28"/>
      <c r="D559" s="13"/>
      <c r="E559" s="13"/>
      <c r="F559" s="29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 spans="3:33" s="17" customFormat="1" x14ac:dyDescent="0.3">
      <c r="C560" s="28"/>
      <c r="D560" s="13"/>
      <c r="E560" s="13"/>
      <c r="F560" s="29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 spans="3:33" s="17" customFormat="1" x14ac:dyDescent="0.3">
      <c r="C561" s="28"/>
      <c r="D561" s="13"/>
      <c r="E561" s="13"/>
      <c r="F561" s="29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 spans="3:33" s="17" customFormat="1" x14ac:dyDescent="0.3">
      <c r="C562" s="28"/>
      <c r="D562" s="13"/>
      <c r="E562" s="13"/>
      <c r="F562" s="29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 spans="3:33" s="17" customFormat="1" x14ac:dyDescent="0.3">
      <c r="C563" s="28"/>
      <c r="D563" s="13"/>
      <c r="E563" s="13"/>
      <c r="F563" s="29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 spans="3:33" s="17" customFormat="1" x14ac:dyDescent="0.3">
      <c r="C564" s="28"/>
      <c r="D564" s="13"/>
      <c r="E564" s="13"/>
      <c r="F564" s="29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 spans="3:33" s="17" customFormat="1" x14ac:dyDescent="0.3">
      <c r="C565" s="28"/>
      <c r="D565" s="13"/>
      <c r="E565" s="13"/>
      <c r="F565" s="29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 spans="3:33" s="17" customFormat="1" x14ac:dyDescent="0.3">
      <c r="C566" s="28"/>
      <c r="D566" s="13"/>
      <c r="E566" s="13"/>
      <c r="F566" s="29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 spans="3:33" s="17" customFormat="1" x14ac:dyDescent="0.3">
      <c r="C567" s="28"/>
      <c r="D567" s="13"/>
      <c r="E567" s="13"/>
      <c r="F567" s="29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 spans="3:33" s="17" customFormat="1" x14ac:dyDescent="0.3">
      <c r="C568" s="28"/>
      <c r="D568" s="13"/>
      <c r="E568" s="13"/>
      <c r="F568" s="29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 spans="3:33" s="17" customFormat="1" x14ac:dyDescent="0.3">
      <c r="C569" s="28"/>
      <c r="D569" s="13"/>
      <c r="E569" s="13"/>
      <c r="F569" s="29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 spans="3:33" s="17" customFormat="1" x14ac:dyDescent="0.3">
      <c r="C570" s="28"/>
      <c r="D570" s="13"/>
      <c r="E570" s="13"/>
      <c r="F570" s="29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 spans="3:33" s="17" customFormat="1" x14ac:dyDescent="0.3">
      <c r="C571" s="28"/>
      <c r="D571" s="13"/>
      <c r="E571" s="13"/>
      <c r="F571" s="29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 spans="3:33" s="17" customFormat="1" x14ac:dyDescent="0.3">
      <c r="C572" s="28"/>
      <c r="D572" s="13"/>
      <c r="E572" s="13"/>
      <c r="F572" s="29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 spans="3:33" s="17" customFormat="1" x14ac:dyDescent="0.3">
      <c r="C573" s="28"/>
      <c r="D573" s="13"/>
      <c r="E573" s="13"/>
      <c r="F573" s="29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spans="3:33" s="17" customFormat="1" x14ac:dyDescent="0.3">
      <c r="C574" s="28"/>
      <c r="D574" s="13"/>
      <c r="E574" s="13"/>
      <c r="F574" s="29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spans="3:33" s="17" customFormat="1" x14ac:dyDescent="0.3">
      <c r="C575" s="28"/>
      <c r="D575" s="13"/>
      <c r="E575" s="13"/>
      <c r="F575" s="29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spans="3:33" s="17" customFormat="1" x14ac:dyDescent="0.3">
      <c r="C576" s="28"/>
      <c r="D576" s="13"/>
      <c r="E576" s="13"/>
      <c r="F576" s="29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spans="3:33" s="17" customFormat="1" x14ac:dyDescent="0.3">
      <c r="C577" s="28"/>
      <c r="D577" s="13"/>
      <c r="E577" s="13"/>
      <c r="F577" s="29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spans="3:33" s="17" customFormat="1" x14ac:dyDescent="0.3">
      <c r="C578" s="28"/>
      <c r="D578" s="13"/>
      <c r="E578" s="13"/>
      <c r="F578" s="29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spans="3:33" s="17" customFormat="1" x14ac:dyDescent="0.3">
      <c r="C579" s="28"/>
      <c r="D579" s="13"/>
      <c r="E579" s="13"/>
      <c r="F579" s="29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spans="3:33" s="17" customFormat="1" x14ac:dyDescent="0.3">
      <c r="C580" s="28"/>
      <c r="D580" s="13"/>
      <c r="E580" s="13"/>
      <c r="F580" s="29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spans="3:33" s="17" customFormat="1" x14ac:dyDescent="0.3">
      <c r="C581" s="28"/>
      <c r="D581" s="13"/>
      <c r="E581" s="13"/>
      <c r="F581" s="29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spans="3:33" s="17" customFormat="1" x14ac:dyDescent="0.3">
      <c r="C582" s="28"/>
      <c r="D582" s="13"/>
      <c r="E582" s="13"/>
      <c r="F582" s="29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spans="3:33" s="17" customFormat="1" x14ac:dyDescent="0.3">
      <c r="C583" s="28"/>
      <c r="D583" s="13"/>
      <c r="E583" s="13"/>
      <c r="F583" s="29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spans="3:33" s="17" customFormat="1" x14ac:dyDescent="0.3">
      <c r="C584" s="28"/>
      <c r="D584" s="13"/>
      <c r="E584" s="13"/>
      <c r="F584" s="29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spans="3:33" s="17" customFormat="1" x14ac:dyDescent="0.3">
      <c r="C585" s="28"/>
      <c r="D585" s="13"/>
      <c r="E585" s="13"/>
      <c r="F585" s="29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spans="3:33" s="17" customFormat="1" x14ac:dyDescent="0.3">
      <c r="C586" s="28"/>
      <c r="D586" s="13"/>
      <c r="E586" s="13"/>
      <c r="F586" s="29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spans="3:33" s="17" customFormat="1" x14ac:dyDescent="0.3">
      <c r="C587" s="28"/>
      <c r="D587" s="13"/>
      <c r="E587" s="13"/>
      <c r="F587" s="29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spans="3:33" s="17" customFormat="1" x14ac:dyDescent="0.3">
      <c r="C588" s="28"/>
      <c r="D588" s="13"/>
      <c r="E588" s="13"/>
      <c r="F588" s="29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spans="3:33" s="17" customFormat="1" x14ac:dyDescent="0.3">
      <c r="C589" s="28"/>
      <c r="D589" s="13"/>
      <c r="E589" s="13"/>
      <c r="F589" s="29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spans="3:33" s="17" customFormat="1" x14ac:dyDescent="0.3">
      <c r="C590" s="28"/>
      <c r="D590" s="13"/>
      <c r="E590" s="13"/>
      <c r="F590" s="29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spans="3:33" s="17" customFormat="1" x14ac:dyDescent="0.3">
      <c r="C591" s="28"/>
      <c r="D591" s="13"/>
      <c r="E591" s="13"/>
      <c r="F591" s="29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spans="3:33" s="17" customFormat="1" x14ac:dyDescent="0.3">
      <c r="C592" s="28"/>
      <c r="D592" s="13"/>
      <c r="E592" s="13"/>
      <c r="F592" s="29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spans="3:33" s="17" customFormat="1" x14ac:dyDescent="0.3">
      <c r="C593" s="28"/>
      <c r="D593" s="13"/>
      <c r="E593" s="13"/>
      <c r="F593" s="29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spans="3:33" s="17" customFormat="1" x14ac:dyDescent="0.3">
      <c r="C594" s="28"/>
      <c r="D594" s="13"/>
      <c r="E594" s="13"/>
      <c r="F594" s="29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spans="3:33" s="17" customFormat="1" x14ac:dyDescent="0.3">
      <c r="C595" s="28"/>
      <c r="D595" s="13"/>
      <c r="E595" s="13"/>
      <c r="F595" s="29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 spans="3:33" s="17" customFormat="1" x14ac:dyDescent="0.3">
      <c r="C596" s="28"/>
      <c r="D596" s="13"/>
      <c r="E596" s="13"/>
      <c r="F596" s="29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 spans="3:33" s="17" customFormat="1" x14ac:dyDescent="0.3">
      <c r="C597" s="28"/>
      <c r="D597" s="13"/>
      <c r="E597" s="13"/>
      <c r="F597" s="29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 spans="3:33" s="17" customFormat="1" x14ac:dyDescent="0.3">
      <c r="C598" s="28"/>
      <c r="D598" s="13"/>
      <c r="E598" s="13"/>
      <c r="F598" s="29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 spans="3:33" s="17" customFormat="1" x14ac:dyDescent="0.3">
      <c r="C599" s="28"/>
      <c r="D599" s="13"/>
      <c r="E599" s="13"/>
      <c r="F599" s="29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 spans="3:33" s="17" customFormat="1" x14ac:dyDescent="0.3">
      <c r="C600" s="28"/>
      <c r="D600" s="13"/>
      <c r="E600" s="13"/>
      <c r="F600" s="29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 spans="3:33" s="17" customFormat="1" x14ac:dyDescent="0.3">
      <c r="C601" s="28"/>
      <c r="D601" s="13"/>
      <c r="E601" s="13"/>
      <c r="F601" s="29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 spans="3:33" s="17" customFormat="1" x14ac:dyDescent="0.3">
      <c r="C602" s="28"/>
      <c r="D602" s="13"/>
      <c r="E602" s="13"/>
      <c r="F602" s="29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 spans="3:33" s="17" customFormat="1" x14ac:dyDescent="0.3">
      <c r="C603" s="28"/>
      <c r="D603" s="13"/>
      <c r="E603" s="13"/>
      <c r="F603" s="29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 spans="3:33" s="17" customFormat="1" x14ac:dyDescent="0.3">
      <c r="C604" s="28"/>
      <c r="D604" s="13"/>
      <c r="E604" s="13"/>
      <c r="F604" s="29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 spans="3:33" s="17" customFormat="1" x14ac:dyDescent="0.3">
      <c r="C605" s="28"/>
      <c r="D605" s="13"/>
      <c r="E605" s="13"/>
      <c r="F605" s="29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 spans="3:33" s="17" customFormat="1" x14ac:dyDescent="0.3">
      <c r="C606" s="28"/>
      <c r="D606" s="13"/>
      <c r="E606" s="13"/>
      <c r="F606" s="29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 spans="3:33" s="17" customFormat="1" x14ac:dyDescent="0.3">
      <c r="C607" s="28"/>
      <c r="D607" s="13"/>
      <c r="E607" s="13"/>
      <c r="F607" s="29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 spans="3:33" s="17" customFormat="1" x14ac:dyDescent="0.3">
      <c r="C608" s="28"/>
      <c r="D608" s="13"/>
      <c r="E608" s="13"/>
      <c r="F608" s="29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 spans="3:33" s="17" customFormat="1" x14ac:dyDescent="0.3">
      <c r="C609" s="28"/>
      <c r="D609" s="13"/>
      <c r="E609" s="13"/>
      <c r="F609" s="29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 spans="3:33" s="17" customFormat="1" x14ac:dyDescent="0.3">
      <c r="C610" s="28"/>
      <c r="D610" s="13"/>
      <c r="E610" s="13"/>
      <c r="F610" s="29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 spans="3:33" s="17" customFormat="1" x14ac:dyDescent="0.3">
      <c r="C611" s="28"/>
      <c r="D611" s="13"/>
      <c r="E611" s="13"/>
      <c r="F611" s="29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 spans="3:33" s="17" customFormat="1" x14ac:dyDescent="0.3">
      <c r="C612" s="28"/>
      <c r="D612" s="13"/>
      <c r="E612" s="13"/>
      <c r="F612" s="29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 spans="3:33" s="17" customFormat="1" x14ac:dyDescent="0.3">
      <c r="C613" s="28"/>
      <c r="D613" s="13"/>
      <c r="E613" s="13"/>
      <c r="F613" s="29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 spans="3:33" s="17" customFormat="1" x14ac:dyDescent="0.3">
      <c r="C614" s="28"/>
      <c r="D614" s="13"/>
      <c r="E614" s="13"/>
      <c r="F614" s="29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 spans="3:33" s="17" customFormat="1" x14ac:dyDescent="0.3">
      <c r="C615" s="28"/>
      <c r="D615" s="13"/>
      <c r="E615" s="13"/>
      <c r="F615" s="29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 spans="3:33" s="17" customFormat="1" x14ac:dyDescent="0.3">
      <c r="C616" s="28"/>
      <c r="D616" s="13"/>
      <c r="E616" s="13"/>
      <c r="F616" s="29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 spans="3:33" s="17" customFormat="1" x14ac:dyDescent="0.3">
      <c r="C617" s="28"/>
      <c r="D617" s="13"/>
      <c r="E617" s="13"/>
      <c r="F617" s="29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 spans="3:33" s="17" customFormat="1" x14ac:dyDescent="0.3">
      <c r="C618" s="28"/>
      <c r="D618" s="13"/>
      <c r="E618" s="13"/>
      <c r="F618" s="29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spans="3:33" s="17" customFormat="1" x14ac:dyDescent="0.3">
      <c r="C619" s="28"/>
      <c r="D619" s="13"/>
      <c r="E619" s="13"/>
      <c r="F619" s="29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spans="3:33" s="17" customFormat="1" x14ac:dyDescent="0.3">
      <c r="C620" s="28"/>
      <c r="D620" s="13"/>
      <c r="E620" s="13"/>
      <c r="F620" s="29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spans="3:33" s="17" customFormat="1" x14ac:dyDescent="0.3">
      <c r="C621" s="28"/>
      <c r="D621" s="13"/>
      <c r="E621" s="13"/>
      <c r="F621" s="29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spans="3:33" s="17" customFormat="1" x14ac:dyDescent="0.3">
      <c r="C622" s="28"/>
      <c r="D622" s="13"/>
      <c r="E622" s="13"/>
      <c r="F622" s="29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spans="3:33" s="17" customFormat="1" x14ac:dyDescent="0.3">
      <c r="C623" s="28"/>
      <c r="D623" s="13"/>
      <c r="E623" s="13"/>
      <c r="F623" s="29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spans="3:33" s="17" customFormat="1" x14ac:dyDescent="0.3">
      <c r="C624" s="28"/>
      <c r="D624" s="13"/>
      <c r="E624" s="13"/>
      <c r="F624" s="29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spans="3:33" s="17" customFormat="1" x14ac:dyDescent="0.3">
      <c r="C625" s="28"/>
      <c r="D625" s="13"/>
      <c r="E625" s="13"/>
      <c r="F625" s="29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spans="3:33" s="17" customFormat="1" x14ac:dyDescent="0.3">
      <c r="C626" s="28"/>
      <c r="D626" s="13"/>
      <c r="E626" s="13"/>
      <c r="F626" s="29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spans="3:33" s="17" customFormat="1" x14ac:dyDescent="0.3">
      <c r="C627" s="28"/>
      <c r="D627" s="13"/>
      <c r="E627" s="13"/>
      <c r="F627" s="29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spans="3:33" s="17" customFormat="1" x14ac:dyDescent="0.3">
      <c r="C628" s="28"/>
      <c r="D628" s="13"/>
      <c r="E628" s="13"/>
      <c r="F628" s="29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spans="3:33" s="17" customFormat="1" x14ac:dyDescent="0.3">
      <c r="C629" s="28"/>
      <c r="D629" s="13"/>
      <c r="E629" s="13"/>
      <c r="F629" s="29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spans="3:33" s="17" customFormat="1" x14ac:dyDescent="0.3">
      <c r="C630" s="28"/>
      <c r="D630" s="13"/>
      <c r="E630" s="13"/>
      <c r="F630" s="29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spans="3:33" s="17" customFormat="1" x14ac:dyDescent="0.3">
      <c r="C631" s="28"/>
      <c r="D631" s="13"/>
      <c r="E631" s="13"/>
      <c r="F631" s="29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spans="3:33" s="17" customFormat="1" x14ac:dyDescent="0.3">
      <c r="C632" s="28"/>
      <c r="D632" s="13"/>
      <c r="E632" s="13"/>
      <c r="F632" s="29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spans="3:33" s="17" customFormat="1" x14ac:dyDescent="0.3">
      <c r="C633" s="28"/>
      <c r="D633" s="13"/>
      <c r="E633" s="13"/>
      <c r="F633" s="29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spans="3:33" s="17" customFormat="1" x14ac:dyDescent="0.3">
      <c r="C634" s="28"/>
      <c r="D634" s="13"/>
      <c r="E634" s="13"/>
      <c r="F634" s="29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spans="3:33" s="17" customFormat="1" x14ac:dyDescent="0.3">
      <c r="C635" s="28"/>
      <c r="D635" s="13"/>
      <c r="E635" s="13"/>
      <c r="F635" s="29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spans="3:33" s="17" customFormat="1" x14ac:dyDescent="0.3">
      <c r="C636" s="28"/>
      <c r="D636" s="13"/>
      <c r="E636" s="13"/>
      <c r="F636" s="29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spans="3:33" s="17" customFormat="1" x14ac:dyDescent="0.3">
      <c r="C637" s="28"/>
      <c r="D637" s="13"/>
      <c r="E637" s="13"/>
      <c r="F637" s="29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spans="3:33" s="17" customFormat="1" x14ac:dyDescent="0.3">
      <c r="C638" s="28"/>
      <c r="D638" s="13"/>
      <c r="E638" s="13"/>
      <c r="F638" s="29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 spans="3:33" s="17" customFormat="1" x14ac:dyDescent="0.3">
      <c r="C639" s="28"/>
      <c r="D639" s="13"/>
      <c r="E639" s="13"/>
      <c r="F639" s="29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 spans="3:33" s="17" customFormat="1" x14ac:dyDescent="0.3">
      <c r="C640" s="28"/>
      <c r="D640" s="13"/>
      <c r="E640" s="13"/>
      <c r="F640" s="29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 spans="3:33" s="17" customFormat="1" x14ac:dyDescent="0.3">
      <c r="C641" s="28"/>
      <c r="D641" s="13"/>
      <c r="E641" s="13"/>
      <c r="F641" s="29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 spans="3:33" s="17" customFormat="1" x14ac:dyDescent="0.3">
      <c r="C642" s="28"/>
      <c r="D642" s="13"/>
      <c r="E642" s="13"/>
      <c r="F642" s="29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 spans="3:33" s="17" customFormat="1" x14ac:dyDescent="0.3">
      <c r="C643" s="28"/>
      <c r="D643" s="13"/>
      <c r="E643" s="13"/>
      <c r="F643" s="29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 spans="3:33" s="17" customFormat="1" x14ac:dyDescent="0.3">
      <c r="C644" s="28"/>
      <c r="D644" s="13"/>
      <c r="E644" s="13"/>
      <c r="F644" s="29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 spans="3:33" s="17" customFormat="1" x14ac:dyDescent="0.3">
      <c r="C645" s="28"/>
      <c r="D645" s="13"/>
      <c r="E645" s="13"/>
      <c r="F645" s="29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 spans="3:33" s="17" customFormat="1" x14ac:dyDescent="0.3">
      <c r="C646" s="28"/>
      <c r="D646" s="13"/>
      <c r="E646" s="13"/>
      <c r="F646" s="29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 spans="3:33" s="17" customFormat="1" x14ac:dyDescent="0.3">
      <c r="C647" s="28"/>
      <c r="D647" s="13"/>
      <c r="E647" s="13"/>
      <c r="F647" s="29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 spans="3:33" s="17" customFormat="1" x14ac:dyDescent="0.3">
      <c r="C648" s="28"/>
      <c r="D648" s="13"/>
      <c r="E648" s="13"/>
      <c r="F648" s="29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 spans="3:33" s="17" customFormat="1" x14ac:dyDescent="0.3">
      <c r="C649" s="28"/>
      <c r="D649" s="13"/>
      <c r="E649" s="13"/>
      <c r="F649" s="29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 spans="3:33" s="17" customFormat="1" x14ac:dyDescent="0.3">
      <c r="C650" s="28"/>
      <c r="D650" s="13"/>
      <c r="E650" s="13"/>
      <c r="F650" s="29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 spans="3:33" s="17" customFormat="1" x14ac:dyDescent="0.3">
      <c r="C651" s="28"/>
      <c r="D651" s="13"/>
      <c r="E651" s="13"/>
      <c r="F651" s="29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 spans="3:33" s="17" customFormat="1" x14ac:dyDescent="0.3">
      <c r="C652" s="28"/>
      <c r="D652" s="13"/>
      <c r="E652" s="13"/>
      <c r="F652" s="29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 spans="3:33" s="17" customFormat="1" x14ac:dyDescent="0.3">
      <c r="C653" s="28"/>
      <c r="D653" s="13"/>
      <c r="E653" s="13"/>
      <c r="F653" s="29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 spans="3:33" s="17" customFormat="1" x14ac:dyDescent="0.3">
      <c r="C654" s="28"/>
      <c r="D654" s="13"/>
      <c r="E654" s="13"/>
      <c r="F654" s="29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 spans="3:33" s="17" customFormat="1" x14ac:dyDescent="0.3">
      <c r="C655" s="28"/>
      <c r="D655" s="13"/>
      <c r="E655" s="13"/>
      <c r="F655" s="29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 spans="3:33" s="17" customFormat="1" x14ac:dyDescent="0.3">
      <c r="C656" s="28"/>
      <c r="D656" s="13"/>
      <c r="E656" s="13"/>
      <c r="F656" s="29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 spans="3:33" s="17" customFormat="1" x14ac:dyDescent="0.3">
      <c r="C657" s="28"/>
      <c r="D657" s="13"/>
      <c r="E657" s="13"/>
      <c r="F657" s="29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 spans="3:33" s="17" customFormat="1" x14ac:dyDescent="0.3">
      <c r="C658" s="28"/>
      <c r="D658" s="13"/>
      <c r="E658" s="13"/>
      <c r="F658" s="29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 spans="3:33" s="17" customFormat="1" x14ac:dyDescent="0.3">
      <c r="C659" s="28"/>
      <c r="D659" s="13"/>
      <c r="E659" s="13"/>
      <c r="F659" s="29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 spans="3:33" s="17" customFormat="1" x14ac:dyDescent="0.3">
      <c r="C660" s="28"/>
      <c r="D660" s="13"/>
      <c r="E660" s="13"/>
      <c r="F660" s="29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 spans="3:33" s="17" customFormat="1" x14ac:dyDescent="0.3">
      <c r="C661" s="28"/>
      <c r="D661" s="13"/>
      <c r="E661" s="13"/>
      <c r="F661" s="29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 spans="3:33" s="17" customFormat="1" x14ac:dyDescent="0.3">
      <c r="C662" s="28"/>
      <c r="D662" s="13"/>
      <c r="E662" s="13"/>
      <c r="F662" s="29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spans="3:33" s="17" customFormat="1" x14ac:dyDescent="0.3">
      <c r="C663" s="28"/>
      <c r="D663" s="13"/>
      <c r="E663" s="13"/>
      <c r="F663" s="29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spans="3:33" s="17" customFormat="1" x14ac:dyDescent="0.3">
      <c r="C664" s="28"/>
      <c r="D664" s="13"/>
      <c r="E664" s="13"/>
      <c r="F664" s="2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spans="3:33" s="17" customFormat="1" x14ac:dyDescent="0.3">
      <c r="C665" s="28"/>
      <c r="D665" s="13"/>
      <c r="E665" s="13"/>
      <c r="F665" s="29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spans="3:33" s="17" customFormat="1" x14ac:dyDescent="0.3">
      <c r="C666" s="28"/>
      <c r="D666" s="13"/>
      <c r="E666" s="13"/>
      <c r="F666" s="29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spans="3:33" s="17" customFormat="1" x14ac:dyDescent="0.3">
      <c r="C667" s="28"/>
      <c r="D667" s="13"/>
      <c r="E667" s="13"/>
      <c r="F667" s="29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 spans="3:33" s="17" customFormat="1" x14ac:dyDescent="0.3">
      <c r="C668" s="28"/>
      <c r="D668" s="13"/>
      <c r="E668" s="13"/>
      <c r="F668" s="2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spans="3:33" s="17" customFormat="1" x14ac:dyDescent="0.3">
      <c r="C669" s="28"/>
      <c r="D669" s="13"/>
      <c r="E669" s="13"/>
      <c r="F669" s="29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spans="3:33" s="17" customFormat="1" x14ac:dyDescent="0.3">
      <c r="C670" s="28"/>
      <c r="D670" s="13"/>
      <c r="E670" s="13"/>
      <c r="F670" s="29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spans="3:33" s="17" customFormat="1" x14ac:dyDescent="0.3">
      <c r="C671" s="28"/>
      <c r="D671" s="13"/>
      <c r="E671" s="13"/>
      <c r="F671" s="29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spans="3:33" s="17" customFormat="1" x14ac:dyDescent="0.3">
      <c r="C672" s="28"/>
      <c r="D672" s="13"/>
      <c r="E672" s="13"/>
      <c r="F672" s="2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spans="3:33" s="17" customFormat="1" x14ac:dyDescent="0.3">
      <c r="C673" s="28"/>
      <c r="D673" s="13"/>
      <c r="E673" s="13"/>
      <c r="F673" s="29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spans="3:33" s="17" customFormat="1" x14ac:dyDescent="0.3">
      <c r="C674" s="28"/>
      <c r="D674" s="13"/>
      <c r="E674" s="13"/>
      <c r="F674" s="29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spans="3:33" s="17" customFormat="1" x14ac:dyDescent="0.3">
      <c r="C675" s="28"/>
      <c r="D675" s="13"/>
      <c r="E675" s="13"/>
      <c r="F675" s="29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spans="3:33" s="17" customFormat="1" x14ac:dyDescent="0.3">
      <c r="C676" s="28"/>
      <c r="D676" s="13"/>
      <c r="E676" s="13"/>
      <c r="F676" s="2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spans="3:33" s="17" customFormat="1" x14ac:dyDescent="0.3">
      <c r="C677" s="28"/>
      <c r="D677" s="13"/>
      <c r="E677" s="13"/>
      <c r="F677" s="29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spans="3:33" s="17" customFormat="1" x14ac:dyDescent="0.3">
      <c r="C678" s="28"/>
      <c r="D678" s="13"/>
      <c r="E678" s="13"/>
      <c r="F678" s="29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spans="3:33" s="17" customFormat="1" x14ac:dyDescent="0.3">
      <c r="C679" s="28"/>
      <c r="D679" s="13"/>
      <c r="E679" s="13"/>
      <c r="F679" s="29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spans="3:33" s="17" customFormat="1" x14ac:dyDescent="0.3">
      <c r="C680" s="28"/>
      <c r="D680" s="13"/>
      <c r="E680" s="13"/>
      <c r="F680" s="2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spans="3:33" s="17" customFormat="1" x14ac:dyDescent="0.3">
      <c r="C681" s="28"/>
      <c r="D681" s="13"/>
      <c r="E681" s="13"/>
      <c r="F681" s="29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spans="3:33" s="17" customFormat="1" x14ac:dyDescent="0.3">
      <c r="C682" s="28"/>
      <c r="D682" s="13"/>
      <c r="E682" s="13"/>
      <c r="F682" s="29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spans="3:33" s="17" customFormat="1" x14ac:dyDescent="0.3">
      <c r="C683" s="28"/>
      <c r="D683" s="13"/>
      <c r="E683" s="13"/>
      <c r="F683" s="29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 spans="3:33" s="17" customFormat="1" x14ac:dyDescent="0.3">
      <c r="C684" s="28"/>
      <c r="D684" s="13"/>
      <c r="E684" s="13"/>
      <c r="F684" s="2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 spans="3:33" s="17" customFormat="1" x14ac:dyDescent="0.3">
      <c r="C685" s="28"/>
      <c r="D685" s="13"/>
      <c r="E685" s="13"/>
      <c r="F685" s="29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 spans="3:33" s="17" customFormat="1" x14ac:dyDescent="0.3">
      <c r="C686" s="28"/>
      <c r="D686" s="13"/>
      <c r="E686" s="13"/>
      <c r="F686" s="29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 spans="3:33" s="17" customFormat="1" x14ac:dyDescent="0.3">
      <c r="C687" s="28"/>
      <c r="D687" s="13"/>
      <c r="E687" s="13"/>
      <c r="F687" s="29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 spans="3:33" s="17" customFormat="1" x14ac:dyDescent="0.3">
      <c r="C688" s="28"/>
      <c r="D688" s="13"/>
      <c r="E688" s="13"/>
      <c r="F688" s="2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 spans="3:33" s="17" customFormat="1" x14ac:dyDescent="0.3">
      <c r="C689" s="28"/>
      <c r="D689" s="13"/>
      <c r="E689" s="13"/>
      <c r="F689" s="29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 spans="3:33" s="17" customFormat="1" x14ac:dyDescent="0.3">
      <c r="C690" s="28"/>
      <c r="D690" s="13"/>
      <c r="E690" s="13"/>
      <c r="F690" s="29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 spans="3:33" s="17" customFormat="1" x14ac:dyDescent="0.3">
      <c r="C691" s="28"/>
      <c r="D691" s="13"/>
      <c r="E691" s="13"/>
      <c r="F691" s="29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 spans="3:33" s="17" customFormat="1" x14ac:dyDescent="0.3">
      <c r="C692" s="28"/>
      <c r="D692" s="13"/>
      <c r="E692" s="13"/>
      <c r="F692" s="2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 spans="3:33" s="17" customFormat="1" x14ac:dyDescent="0.3">
      <c r="C693" s="28"/>
      <c r="D693" s="13"/>
      <c r="E693" s="13"/>
      <c r="F693" s="29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 spans="3:33" s="17" customFormat="1" x14ac:dyDescent="0.3">
      <c r="C694" s="28"/>
      <c r="D694" s="13"/>
      <c r="E694" s="13"/>
      <c r="F694" s="29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 spans="3:33" s="17" customFormat="1" x14ac:dyDescent="0.3">
      <c r="C695" s="28"/>
      <c r="D695" s="13"/>
      <c r="E695" s="13"/>
      <c r="F695" s="29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 spans="3:33" s="17" customFormat="1" x14ac:dyDescent="0.3">
      <c r="C696" s="28"/>
      <c r="D696" s="13"/>
      <c r="E696" s="13"/>
      <c r="F696" s="2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 spans="3:33" s="17" customFormat="1" x14ac:dyDescent="0.3">
      <c r="C697" s="28"/>
      <c r="D697" s="13"/>
      <c r="E697" s="13"/>
      <c r="F697" s="29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 spans="3:33" s="17" customFormat="1" x14ac:dyDescent="0.3">
      <c r="C698" s="28"/>
      <c r="D698" s="13"/>
      <c r="E698" s="13"/>
      <c r="F698" s="29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 spans="3:33" s="17" customFormat="1" x14ac:dyDescent="0.3">
      <c r="C699" s="28"/>
      <c r="D699" s="13"/>
      <c r="E699" s="13"/>
      <c r="F699" s="29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 spans="3:33" s="17" customFormat="1" x14ac:dyDescent="0.3">
      <c r="C700" s="28"/>
      <c r="D700" s="13"/>
      <c r="E700" s="13"/>
      <c r="F700" s="2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 spans="3:33" s="17" customFormat="1" x14ac:dyDescent="0.3">
      <c r="C701" s="28"/>
      <c r="D701" s="13"/>
      <c r="E701" s="13"/>
      <c r="F701" s="29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</sheetData>
  <sheetProtection insertRows="0" deleteRows="0" autoFilter="0"/>
  <autoFilter ref="B6:L6"/>
  <mergeCells count="3">
    <mergeCell ref="B2:G5"/>
    <mergeCell ref="B56:D56"/>
    <mergeCell ref="B57:D60"/>
  </mergeCells>
  <conditionalFormatting sqref="C48:BU48">
    <cfRule type="expression" dxfId="23" priority="385">
      <formula>TRUE</formula>
    </cfRule>
  </conditionalFormatting>
  <conditionalFormatting sqref="N7:HE47">
    <cfRule type="expression" dxfId="22" priority="468">
      <formula>PorcentagemConcluída</formula>
    </cfRule>
    <cfRule type="expression" dxfId="21" priority="469">
      <formula>PorcentagemConcluídaPosterior</formula>
    </cfRule>
    <cfRule type="expression" dxfId="20" priority="470">
      <formula>Real</formula>
    </cfRule>
    <cfRule type="expression" dxfId="19" priority="471">
      <formula>RealPosterior</formula>
    </cfRule>
    <cfRule type="expression" dxfId="18" priority="472">
      <formula>Plano</formula>
    </cfRule>
    <cfRule type="expression" dxfId="17" priority="473">
      <formula>N$6=$J$4+periodo_selecionado-1</formula>
    </cfRule>
    <cfRule type="expression" dxfId="16" priority="474">
      <formula>MOD(COLUMN(),2)</formula>
    </cfRule>
    <cfRule type="expression" dxfId="15" priority="475">
      <formula>MOD(COLUMN(),2)=0</formula>
    </cfRule>
  </conditionalFormatting>
  <conditionalFormatting sqref="N6:HE6">
    <cfRule type="expression" dxfId="14" priority="476">
      <formula>N$6=$J$4+periodo_selecionado-1</formula>
    </cfRule>
  </conditionalFormatting>
  <conditionalFormatting sqref="BV48:HE48">
    <cfRule type="expression" dxfId="13" priority="383">
      <formula>TRUE</formula>
    </cfRule>
  </conditionalFormatting>
  <conditionalFormatting sqref="K8:K10 K14 K18 K22 K26 K30 K34 K38 K42 K46:K47">
    <cfRule type="containsText" dxfId="12" priority="376" operator="containsText" text="Em andamento">
      <formula>NOT(ISERROR(SEARCH("Em andamento",K8)))</formula>
    </cfRule>
    <cfRule type="containsText" dxfId="11" priority="377" operator="containsText" text="Em atraso">
      <formula>NOT(ISERROR(SEARCH("Em atraso",K8)))</formula>
    </cfRule>
    <cfRule type="containsText" dxfId="10" priority="378" operator="containsText" text="Concluído">
      <formula>NOT(ISERROR(SEARCH("Concluído",K8)))</formula>
    </cfRule>
  </conditionalFormatting>
  <conditionalFormatting sqref="B48">
    <cfRule type="expression" dxfId="9" priority="375">
      <formula>TRUE</formula>
    </cfRule>
  </conditionalFormatting>
  <conditionalFormatting sqref="K11 K15 K19 K23 K27 K31 K35 K39 K43">
    <cfRule type="containsText" dxfId="8" priority="364" operator="containsText" text="Em andamento">
      <formula>NOT(ISERROR(SEARCH("Em andamento",K11)))</formula>
    </cfRule>
    <cfRule type="containsText" dxfId="7" priority="365" operator="containsText" text="Em atraso">
      <formula>NOT(ISERROR(SEARCH("Em atraso",K11)))</formula>
    </cfRule>
    <cfRule type="containsText" dxfId="6" priority="366" operator="containsText" text="Concluído">
      <formula>NOT(ISERROR(SEARCH("Concluído",K11)))</formula>
    </cfRule>
  </conditionalFormatting>
  <conditionalFormatting sqref="K12 K16 K20 K24 K28 K32 K36 K40 K44">
    <cfRule type="containsText" dxfId="5" priority="353" operator="containsText" text="Em andamento">
      <formula>NOT(ISERROR(SEARCH("Em andamento",K12)))</formula>
    </cfRule>
    <cfRule type="containsText" dxfId="4" priority="354" operator="containsText" text="Em atraso">
      <formula>NOT(ISERROR(SEARCH("Em atraso",K12)))</formula>
    </cfRule>
    <cfRule type="containsText" dxfId="3" priority="355" operator="containsText" text="Concluído">
      <formula>NOT(ISERROR(SEARCH("Concluído",K12)))</formula>
    </cfRule>
  </conditionalFormatting>
  <conditionalFormatting sqref="K13 K17 K21 K25 K29 K33 K37 K41 K45">
    <cfRule type="containsText" dxfId="2" priority="342" operator="containsText" text="Em andamento">
      <formula>NOT(ISERROR(SEARCH("Em andamento",K13)))</formula>
    </cfRule>
    <cfRule type="containsText" dxfId="1" priority="343" operator="containsText" text="Em atraso">
      <formula>NOT(ISERROR(SEARCH("Em atraso",K13)))</formula>
    </cfRule>
    <cfRule type="containsText" dxfId="0" priority="344" operator="containsText" text="Concluído">
      <formula>NOT(ISERROR(SEARCH("Concluído",K13)))</formula>
    </cfRule>
  </conditionalFormatting>
  <pageMargins left="0.45" right="0.45" top="0.5" bottom="0.5" header="0.3" footer="0.3"/>
  <pageSetup paperSize="9" scale="76" fitToWidth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9</xdr:col>
                    <xdr:colOff>638175</xdr:colOff>
                    <xdr:row>1</xdr:row>
                    <xdr:rowOff>38100</xdr:rowOff>
                  </from>
                  <to>
                    <xdr:col>9</xdr:col>
                    <xdr:colOff>771525</xdr:colOff>
                    <xdr:row>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10" workbookViewId="0">
      <selection activeCell="A15" sqref="A15"/>
    </sheetView>
  </sheetViews>
  <sheetFormatPr defaultRowHeight="15" x14ac:dyDescent="0.25"/>
  <cols>
    <col min="1" max="1" width="11.875" customWidth="1"/>
    <col min="2" max="2" width="71.625" customWidth="1"/>
    <col min="3" max="3" width="15.125" style="65" customWidth="1"/>
    <col min="4" max="4" width="11" style="65" customWidth="1"/>
    <col min="5" max="5" width="10.375" style="65" customWidth="1"/>
    <col min="6" max="6" width="11.25" style="65" customWidth="1"/>
  </cols>
  <sheetData>
    <row r="1" spans="1:9" x14ac:dyDescent="0.25">
      <c r="A1" s="46" t="s">
        <v>28</v>
      </c>
      <c r="B1" s="54" t="s">
        <v>26</v>
      </c>
      <c r="C1" s="61" t="s">
        <v>29</v>
      </c>
      <c r="D1" s="62" t="s">
        <v>17</v>
      </c>
      <c r="E1" s="62"/>
      <c r="F1" s="63"/>
    </row>
    <row r="2" spans="1:9" x14ac:dyDescent="0.25">
      <c r="A2" s="58" t="s">
        <v>74</v>
      </c>
      <c r="B2" s="59"/>
      <c r="C2" s="59"/>
      <c r="D2" s="59"/>
      <c r="E2" s="59"/>
      <c r="F2" s="59"/>
      <c r="G2" s="5"/>
      <c r="H2" s="5"/>
      <c r="I2" s="5"/>
    </row>
    <row r="3" spans="1:9" ht="35.25" customHeight="1" x14ac:dyDescent="0.25">
      <c r="A3" s="59"/>
      <c r="B3" s="59"/>
      <c r="C3" s="59"/>
      <c r="D3" s="59"/>
      <c r="E3" s="59"/>
      <c r="F3" s="59"/>
    </row>
    <row r="4" spans="1:9" ht="20.25" customHeight="1" x14ac:dyDescent="0.75">
      <c r="A4" s="59"/>
      <c r="B4" s="59"/>
      <c r="C4" s="59"/>
      <c r="D4" s="59"/>
      <c r="E4" s="59"/>
      <c r="F4" s="59"/>
      <c r="G4" s="8"/>
      <c r="H4" s="8"/>
      <c r="I4" s="8"/>
    </row>
    <row r="5" spans="1:9" ht="50.25" customHeight="1" x14ac:dyDescent="0.25">
      <c r="A5" s="59"/>
      <c r="B5" s="59"/>
      <c r="C5" s="59"/>
      <c r="D5" s="59"/>
      <c r="E5" s="59"/>
      <c r="F5" s="59"/>
    </row>
    <row r="6" spans="1:9" x14ac:dyDescent="0.2">
      <c r="A6" s="31" t="s">
        <v>68</v>
      </c>
      <c r="B6" s="31" t="s">
        <v>69</v>
      </c>
      <c r="C6" s="64" t="s">
        <v>70</v>
      </c>
      <c r="D6" s="64" t="s">
        <v>71</v>
      </c>
      <c r="E6" s="64" t="s">
        <v>72</v>
      </c>
      <c r="F6" s="64" t="s">
        <v>73</v>
      </c>
    </row>
    <row r="7" spans="1:9" ht="105" x14ac:dyDescent="0.25">
      <c r="A7" t="s">
        <v>75</v>
      </c>
      <c r="B7" s="60" t="s">
        <v>83</v>
      </c>
      <c r="C7" s="65" t="s">
        <v>86</v>
      </c>
      <c r="D7" s="66">
        <v>42503</v>
      </c>
      <c r="E7" s="66">
        <v>42504</v>
      </c>
      <c r="F7" s="65" t="s">
        <v>82</v>
      </c>
    </row>
    <row r="8" spans="1:9" ht="60" x14ac:dyDescent="0.25">
      <c r="A8" t="s">
        <v>76</v>
      </c>
      <c r="B8" s="60" t="s">
        <v>84</v>
      </c>
      <c r="C8" s="65" t="s">
        <v>85</v>
      </c>
      <c r="D8" s="66">
        <v>42503</v>
      </c>
      <c r="E8" s="66">
        <v>42503</v>
      </c>
      <c r="F8" s="65" t="s">
        <v>82</v>
      </c>
    </row>
    <row r="9" spans="1:9" ht="60" x14ac:dyDescent="0.25">
      <c r="A9" t="s">
        <v>77</v>
      </c>
      <c r="B9" s="60" t="s">
        <v>89</v>
      </c>
      <c r="C9" s="65" t="s">
        <v>87</v>
      </c>
      <c r="D9" s="66">
        <v>42503</v>
      </c>
      <c r="E9" s="66">
        <v>42504</v>
      </c>
      <c r="F9" s="65" t="s">
        <v>88</v>
      </c>
    </row>
    <row r="10" spans="1:9" ht="60" x14ac:dyDescent="0.25">
      <c r="A10" t="s">
        <v>78</v>
      </c>
      <c r="B10" s="60" t="s">
        <v>91</v>
      </c>
      <c r="C10" s="65" t="s">
        <v>90</v>
      </c>
      <c r="D10" s="66">
        <v>42503</v>
      </c>
      <c r="E10" s="66">
        <v>42504</v>
      </c>
      <c r="F10" s="65" t="s">
        <v>88</v>
      </c>
    </row>
    <row r="11" spans="1:9" ht="75" x14ac:dyDescent="0.25">
      <c r="A11" t="s">
        <v>79</v>
      </c>
      <c r="B11" s="60" t="s">
        <v>95</v>
      </c>
      <c r="C11" s="65" t="s">
        <v>92</v>
      </c>
      <c r="D11" s="66">
        <v>42503</v>
      </c>
      <c r="E11" s="66">
        <v>42504</v>
      </c>
      <c r="F11" s="65" t="s">
        <v>88</v>
      </c>
    </row>
    <row r="12" spans="1:9" x14ac:dyDescent="0.25">
      <c r="A12" t="s">
        <v>80</v>
      </c>
      <c r="B12" s="60" t="s">
        <v>93</v>
      </c>
      <c r="C12" s="65" t="s">
        <v>25</v>
      </c>
      <c r="D12" s="66">
        <v>42504</v>
      </c>
      <c r="E12" s="66">
        <v>42504</v>
      </c>
      <c r="F12" s="65" t="s">
        <v>88</v>
      </c>
    </row>
    <row r="13" spans="1:9" x14ac:dyDescent="0.25">
      <c r="A13" t="s">
        <v>81</v>
      </c>
      <c r="B13" s="60" t="s">
        <v>94</v>
      </c>
      <c r="C13" s="65" t="s">
        <v>25</v>
      </c>
      <c r="D13" s="66">
        <v>42504</v>
      </c>
      <c r="E13" s="66">
        <v>42504</v>
      </c>
      <c r="F13" s="65" t="s">
        <v>88</v>
      </c>
    </row>
    <row r="14" spans="1:9" x14ac:dyDescent="0.25">
      <c r="B14" s="60"/>
    </row>
    <row r="15" spans="1:9" x14ac:dyDescent="0.25">
      <c r="B15" s="60"/>
    </row>
    <row r="16" spans="1:9" x14ac:dyDescent="0.25">
      <c r="B16" s="60"/>
    </row>
    <row r="17" spans="2:2" x14ac:dyDescent="0.25">
      <c r="B17" s="60"/>
    </row>
    <row r="18" spans="2:2" x14ac:dyDescent="0.25">
      <c r="B18" s="60"/>
    </row>
  </sheetData>
  <mergeCells count="1">
    <mergeCell ref="A2:F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Cronograma + Diagrama de Gantt</vt:lpstr>
      <vt:lpstr>Plan1</vt:lpstr>
      <vt:lpstr>periodo_selecionado</vt:lpstr>
    </vt:vector>
  </TitlesOfParts>
  <LinksUpToDate>false</LinksUpToDate>
  <SharedDoc>false</SharedDoc>
  <HyperlinkBase>https://www.linkedin.com/pub/hugo-maldonado/3a/a9b/b40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Cronograma para Projetos + Diagrama de Gantt</dc:title>
  <dc:subject>Projetos</dc:subject>
  <dc:creator/>
  <cp:keywords/>
  <cp:lastModifiedBy/>
  <dcterms:created xsi:type="dcterms:W3CDTF">2015-03-24T14:22:37Z</dcterms:created>
  <dcterms:modified xsi:type="dcterms:W3CDTF">2016-05-13T16:19:05Z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ed907511-18a1-441c-a4c4-6e1d29507945</vt:lpwstr>
  </property>
</Properties>
</file>