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Библиотека\НВГУ\Robotics\Solver3\Сжатие\"/>
    </mc:Choice>
  </mc:AlternateContent>
  <xr:revisionPtr revIDLastSave="0" documentId="13_ncr:1_{C8DD8213-4FF2-4B00-8FA9-CB30283FAA64}" xr6:coauthVersionLast="47" xr6:coauthVersionMax="47" xr10:uidLastSave="{00000000-0000-0000-0000-000000000000}"/>
  <bookViews>
    <workbookView xWindow="-108" yWindow="-108" windowWidth="23256" windowHeight="12576" activeTab="1" xr2:uid="{2CE41FB3-BC69-456C-A510-7A711A30CA14}"/>
  </bookViews>
  <sheets>
    <sheet name="Инверсии" sheetId="1" r:id="rId1"/>
    <sheet name="Положение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2" l="1"/>
  <c r="C6" i="2" s="1"/>
  <c r="C7" i="2" s="1"/>
  <c r="E4" i="1"/>
  <c r="D4" i="1"/>
  <c r="C4" i="1"/>
  <c r="D1" i="2"/>
  <c r="E1" i="2" s="1"/>
  <c r="C2" i="1"/>
  <c r="D2" i="2" l="1"/>
  <c r="F1" i="2"/>
  <c r="E2" i="2"/>
  <c r="C5" i="1"/>
  <c r="C6" i="1"/>
  <c r="C3" i="1"/>
  <c r="D5" i="1"/>
  <c r="E5" i="1"/>
  <c r="G1" i="2" l="1"/>
  <c r="F2" i="2"/>
  <c r="C7" i="1"/>
  <c r="C8" i="1" s="1"/>
  <c r="D1" i="1" s="1"/>
  <c r="D6" i="1" s="1"/>
  <c r="D7" i="1" s="1"/>
  <c r="D8" i="1" s="1"/>
  <c r="E1" i="1" s="1"/>
  <c r="E6" i="1" s="1"/>
  <c r="H1" i="2" l="1"/>
  <c r="G2" i="2"/>
  <c r="D3" i="1"/>
  <c r="E7" i="1"/>
  <c r="E8" i="1" s="1"/>
  <c r="E3" i="1"/>
  <c r="I1" i="2" l="1"/>
  <c r="H2" i="2"/>
  <c r="J1" i="2" l="1"/>
  <c r="I2" i="2"/>
  <c r="K1" i="2" l="1"/>
  <c r="J2" i="2"/>
  <c r="L1" i="2" l="1"/>
  <c r="K2" i="2"/>
  <c r="M1" i="2" l="1"/>
  <c r="L2" i="2"/>
  <c r="N1" i="2" l="1"/>
  <c r="M2" i="2"/>
  <c r="O1" i="2" l="1"/>
  <c r="N2" i="2"/>
  <c r="P1" i="2" l="1"/>
  <c r="O2" i="2"/>
  <c r="Q1" i="2" l="1"/>
  <c r="P2" i="2"/>
  <c r="R1" i="2" l="1"/>
  <c r="Q2" i="2"/>
  <c r="S1" i="2" l="1"/>
  <c r="R2" i="2"/>
  <c r="T1" i="2" l="1"/>
  <c r="S2" i="2"/>
  <c r="U1" i="2" l="1"/>
  <c r="T2" i="2"/>
  <c r="V1" i="2" l="1"/>
  <c r="U2" i="2"/>
  <c r="W1" i="2" l="1"/>
  <c r="V2" i="2"/>
  <c r="X1" i="2" l="1"/>
  <c r="W2" i="2"/>
  <c r="Y1" i="2" l="1"/>
  <c r="X2" i="2"/>
  <c r="Z1" i="2" l="1"/>
  <c r="Y2" i="2"/>
  <c r="AA1" i="2" l="1"/>
  <c r="Z2" i="2"/>
  <c r="AB1" i="2" l="1"/>
  <c r="AA2" i="2"/>
  <c r="AC1" i="2" l="1"/>
  <c r="AB2" i="2"/>
  <c r="AD1" i="2" l="1"/>
  <c r="AC2" i="2"/>
  <c r="AE1" i="2" l="1"/>
  <c r="AD2" i="2"/>
  <c r="AF1" i="2" l="1"/>
  <c r="AE2" i="2"/>
  <c r="AG1" i="2" l="1"/>
  <c r="AF2" i="2"/>
  <c r="AH1" i="2" l="1"/>
  <c r="AG2" i="2"/>
  <c r="AI1" i="2" l="1"/>
  <c r="AH2" i="2"/>
  <c r="AJ1" i="2" l="1"/>
  <c r="AI2" i="2"/>
  <c r="AK1" i="2" l="1"/>
  <c r="AJ2" i="2"/>
  <c r="AL1" i="2" l="1"/>
  <c r="AK2" i="2"/>
  <c r="AM1" i="2" l="1"/>
  <c r="AL2" i="2"/>
  <c r="AN1" i="2" l="1"/>
  <c r="AM2" i="2"/>
  <c r="AO1" i="2" l="1"/>
  <c r="AN2" i="2"/>
  <c r="AP1" i="2" l="1"/>
  <c r="AP2" i="2" s="1"/>
  <c r="AO2" i="2"/>
  <c r="C8" i="2" l="1"/>
  <c r="C9" i="2" s="1"/>
  <c r="C10" i="2" s="1"/>
  <c r="C3" i="2"/>
  <c r="C4" i="2" s="1"/>
</calcChain>
</file>

<file path=xl/sharedStrings.xml><?xml version="1.0" encoding="utf-8"?>
<sst xmlns="http://schemas.openxmlformats.org/spreadsheetml/2006/main" count="27" uniqueCount="20">
  <si>
    <t>n</t>
  </si>
  <si>
    <t>Битов на представление</t>
  </si>
  <si>
    <t>b.n</t>
  </si>
  <si>
    <t>Байтов на массив</t>
  </si>
  <si>
    <t>B</t>
  </si>
  <si>
    <t>vb</t>
  </si>
  <si>
    <t>Виртуальные индексы</t>
  </si>
  <si>
    <t>Остаточные биты</t>
  </si>
  <si>
    <t>Сумма дополнительных битов</t>
  </si>
  <si>
    <t>Число реальных индексов</t>
  </si>
  <si>
    <t>Всегда доступные виртуальные биты</t>
  </si>
  <si>
    <t>КПИ несжатого по перестановкам</t>
  </si>
  <si>
    <t>Перестановки</t>
  </si>
  <si>
    <t>Число элементов</t>
  </si>
  <si>
    <t>КПИ перестановки</t>
  </si>
  <si>
    <t>Используемые строки</t>
  </si>
  <si>
    <t>Количество инверсий=сохранённые биты</t>
  </si>
  <si>
    <t>Требование битов</t>
  </si>
  <si>
    <t>Байтов с применением инверсий</t>
  </si>
  <si>
    <t>Доп сжатие инверсиями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</si>
</sst>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AB2CC-10A6-43C5-BE84-6C38F8CA3463}">
  <dimension ref="A1:F9"/>
  <sheetViews>
    <sheetView zoomScale="115" zoomScaleNormal="115" workbookViewId="0">
      <selection activeCell="I3" sqref="I3"/>
    </sheetView>
  </sheetViews>
  <sheetFormatPr defaultRowHeight="14.4" x14ac:dyDescent="0.3"/>
  <cols>
    <col min="1" max="1" width="34.44140625" customWidth="1"/>
    <col min="2" max="2" width="5" customWidth="1"/>
    <col min="3" max="5" width="5.77734375" customWidth="1"/>
  </cols>
  <sheetData>
    <row r="1" spans="1:6" x14ac:dyDescent="0.3">
      <c r="A1" t="s">
        <v>9</v>
      </c>
      <c r="B1" t="s">
        <v>0</v>
      </c>
      <c r="C1">
        <v>20</v>
      </c>
      <c r="D1">
        <f>$C$1-C8</f>
        <v>17</v>
      </c>
      <c r="E1">
        <f>$C$1-D8</f>
        <v>17</v>
      </c>
    </row>
    <row r="2" spans="1:6" x14ac:dyDescent="0.3">
      <c r="A2" t="s">
        <v>1</v>
      </c>
      <c r="B2" t="s">
        <v>2</v>
      </c>
      <c r="C2">
        <f>CEILING(LOG(C1,2),1)</f>
        <v>5</v>
      </c>
    </row>
    <row r="3" spans="1:6" x14ac:dyDescent="0.3">
      <c r="A3" t="s">
        <v>3</v>
      </c>
      <c r="B3" t="s">
        <v>4</v>
      </c>
      <c r="C3">
        <f>CEILING(C2*C1/8,1)</f>
        <v>13</v>
      </c>
      <c r="D3">
        <f>CEILING($C$2*D1/8,1)</f>
        <v>11</v>
      </c>
      <c r="E3">
        <f>CEILING($C$2*E1/8,1)</f>
        <v>11</v>
      </c>
    </row>
    <row r="4" spans="1:6" x14ac:dyDescent="0.3">
      <c r="A4" t="s">
        <v>11</v>
      </c>
      <c r="C4" s="1">
        <f>CEILING(LOG(FACT($C$1),2),1)/(C3*8)</f>
        <v>0.59615384615384615</v>
      </c>
      <c r="D4" s="1">
        <f t="shared" ref="D4:E4" si="0">CEILING(LOG(FACT($C$1),2),1)/(D3*8)</f>
        <v>0.70454545454545459</v>
      </c>
      <c r="E4" s="1">
        <f t="shared" si="0"/>
        <v>0.70454545454545459</v>
      </c>
    </row>
    <row r="5" spans="1:6" x14ac:dyDescent="0.3">
      <c r="A5" t="s">
        <v>10</v>
      </c>
      <c r="B5" t="s">
        <v>5</v>
      </c>
      <c r="C5">
        <f>((2^$C$2)-$C$1)</f>
        <v>12</v>
      </c>
      <c r="D5">
        <f>((2^$C$2)-$C$1-1)</f>
        <v>11</v>
      </c>
      <c r="E5">
        <f>((2^$C$2)-$C$1-1)</f>
        <v>11</v>
      </c>
    </row>
    <row r="6" spans="1:6" x14ac:dyDescent="0.3">
      <c r="A6" t="s">
        <v>7</v>
      </c>
      <c r="C6">
        <f>MOD($C$2*$C$1,8)</f>
        <v>4</v>
      </c>
      <c r="D6">
        <f>MOD($C$2*D1,8)</f>
        <v>5</v>
      </c>
      <c r="E6">
        <f>MOD($C$2*E1,8)</f>
        <v>5</v>
      </c>
    </row>
    <row r="7" spans="1:6" x14ac:dyDescent="0.3">
      <c r="A7" t="s">
        <v>8</v>
      </c>
      <c r="C7">
        <f>C5+C6</f>
        <v>16</v>
      </c>
      <c r="D7">
        <f>D5+D6</f>
        <v>16</v>
      </c>
      <c r="E7">
        <f>E5+E6</f>
        <v>16</v>
      </c>
    </row>
    <row r="8" spans="1:6" x14ac:dyDescent="0.3">
      <c r="A8" t="s">
        <v>6</v>
      </c>
      <c r="C8">
        <f>_xlfn.FLOOR.MATH(C7/C2,1)</f>
        <v>3</v>
      </c>
      <c r="D8">
        <f>_xlfn.FLOOR.MATH(D7/$C$2,1)</f>
        <v>3</v>
      </c>
      <c r="E8">
        <f>_xlfn.FLOOR.MATH(E7/$C$2,1)</f>
        <v>3</v>
      </c>
    </row>
    <row r="9" spans="1:6" x14ac:dyDescent="0.3">
      <c r="F9" t="s">
        <v>12</v>
      </c>
    </row>
  </sheetData>
  <pageMargins left="0.7" right="0.7" top="0.75" bottom="0.75" header="0.3" footer="0.3"/>
  <pageSetup paperSize="9" scale="93" fitToWidth="0" fitToHeight="0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8835A-FDD4-49E6-A006-E088C05A43A0}">
  <dimension ref="A1:AP11"/>
  <sheetViews>
    <sheetView tabSelected="1" zoomScale="115" zoomScaleNormal="115" workbookViewId="0">
      <selection activeCell="C2" sqref="C2"/>
    </sheetView>
  </sheetViews>
  <sheetFormatPr defaultRowHeight="14.4" x14ac:dyDescent="0.3"/>
  <cols>
    <col min="1" max="1" width="37.5546875" customWidth="1"/>
    <col min="3" max="3" width="7.44140625" customWidth="1"/>
    <col min="4" max="70" width="5.77734375" customWidth="1"/>
  </cols>
  <sheetData>
    <row r="1" spans="1:42" x14ac:dyDescent="0.3">
      <c r="A1" t="s">
        <v>13</v>
      </c>
      <c r="B1" t="s">
        <v>0</v>
      </c>
      <c r="C1">
        <v>15</v>
      </c>
      <c r="D1">
        <f>IF(C1&gt;0,C1-1,0)</f>
        <v>14</v>
      </c>
      <c r="E1">
        <f t="shared" ref="E1:AP1" si="0">IF(D1&gt;0,D1-1,0)</f>
        <v>13</v>
      </c>
      <c r="F1">
        <f t="shared" si="0"/>
        <v>12</v>
      </c>
      <c r="G1">
        <f t="shared" si="0"/>
        <v>11</v>
      </c>
      <c r="H1">
        <f t="shared" si="0"/>
        <v>10</v>
      </c>
      <c r="I1">
        <f t="shared" si="0"/>
        <v>9</v>
      </c>
      <c r="J1">
        <f t="shared" si="0"/>
        <v>8</v>
      </c>
      <c r="K1">
        <f t="shared" si="0"/>
        <v>7</v>
      </c>
      <c r="L1">
        <f t="shared" si="0"/>
        <v>6</v>
      </c>
      <c r="M1">
        <f t="shared" si="0"/>
        <v>5</v>
      </c>
      <c r="N1">
        <f t="shared" si="0"/>
        <v>4</v>
      </c>
      <c r="O1">
        <f t="shared" si="0"/>
        <v>3</v>
      </c>
      <c r="P1">
        <f t="shared" si="0"/>
        <v>2</v>
      </c>
      <c r="Q1">
        <f t="shared" si="0"/>
        <v>1</v>
      </c>
      <c r="R1">
        <f t="shared" si="0"/>
        <v>0</v>
      </c>
      <c r="S1">
        <f t="shared" si="0"/>
        <v>0</v>
      </c>
      <c r="T1">
        <f t="shared" si="0"/>
        <v>0</v>
      </c>
      <c r="U1">
        <f t="shared" si="0"/>
        <v>0</v>
      </c>
      <c r="V1">
        <f t="shared" si="0"/>
        <v>0</v>
      </c>
      <c r="W1">
        <f t="shared" si="0"/>
        <v>0</v>
      </c>
      <c r="X1">
        <f t="shared" si="0"/>
        <v>0</v>
      </c>
      <c r="Y1">
        <f t="shared" si="0"/>
        <v>0</v>
      </c>
      <c r="Z1">
        <f t="shared" si="0"/>
        <v>0</v>
      </c>
      <c r="AA1">
        <f t="shared" si="0"/>
        <v>0</v>
      </c>
      <c r="AB1">
        <f t="shared" si="0"/>
        <v>0</v>
      </c>
      <c r="AC1">
        <f t="shared" si="0"/>
        <v>0</v>
      </c>
      <c r="AD1">
        <f t="shared" si="0"/>
        <v>0</v>
      </c>
      <c r="AE1">
        <f t="shared" si="0"/>
        <v>0</v>
      </c>
      <c r="AF1">
        <f t="shared" si="0"/>
        <v>0</v>
      </c>
      <c r="AG1">
        <f t="shared" si="0"/>
        <v>0</v>
      </c>
      <c r="AH1">
        <f t="shared" si="0"/>
        <v>0</v>
      </c>
      <c r="AI1">
        <f t="shared" si="0"/>
        <v>0</v>
      </c>
      <c r="AJ1">
        <f t="shared" si="0"/>
        <v>0</v>
      </c>
      <c r="AK1">
        <f t="shared" si="0"/>
        <v>0</v>
      </c>
      <c r="AL1">
        <f t="shared" si="0"/>
        <v>0</v>
      </c>
      <c r="AM1">
        <f t="shared" si="0"/>
        <v>0</v>
      </c>
      <c r="AN1">
        <f t="shared" si="0"/>
        <v>0</v>
      </c>
      <c r="AO1">
        <f t="shared" si="0"/>
        <v>0</v>
      </c>
      <c r="AP1">
        <f t="shared" si="0"/>
        <v>0</v>
      </c>
    </row>
    <row r="2" spans="1:42" x14ac:dyDescent="0.3">
      <c r="A2" t="s">
        <v>1</v>
      </c>
      <c r="B2" t="s">
        <v>2</v>
      </c>
      <c r="C2">
        <f>IF(C1&gt;0, _xlfn.CEILING.MATH(LOG(C1,2),1),0)</f>
        <v>4</v>
      </c>
      <c r="D2">
        <f t="shared" ref="D2:AP2" si="1">IF(D1&gt;0, CEILING(LOG(D1,2),1),0)</f>
        <v>4</v>
      </c>
      <c r="E2">
        <f t="shared" si="1"/>
        <v>4</v>
      </c>
      <c r="F2">
        <f t="shared" si="1"/>
        <v>4</v>
      </c>
      <c r="G2">
        <f t="shared" si="1"/>
        <v>4</v>
      </c>
      <c r="H2">
        <f t="shared" si="1"/>
        <v>4</v>
      </c>
      <c r="I2">
        <f t="shared" si="1"/>
        <v>4</v>
      </c>
      <c r="J2">
        <f t="shared" si="1"/>
        <v>3</v>
      </c>
      <c r="K2">
        <f t="shared" si="1"/>
        <v>3</v>
      </c>
      <c r="L2">
        <f t="shared" si="1"/>
        <v>3</v>
      </c>
      <c r="M2">
        <f t="shared" si="1"/>
        <v>3</v>
      </c>
      <c r="N2">
        <f t="shared" si="1"/>
        <v>2</v>
      </c>
      <c r="O2">
        <f t="shared" si="1"/>
        <v>2</v>
      </c>
      <c r="P2">
        <f t="shared" si="1"/>
        <v>1</v>
      </c>
      <c r="Q2">
        <f t="shared" si="1"/>
        <v>0</v>
      </c>
      <c r="R2">
        <f t="shared" si="1"/>
        <v>0</v>
      </c>
      <c r="S2">
        <f t="shared" si="1"/>
        <v>0</v>
      </c>
      <c r="T2">
        <f t="shared" si="1"/>
        <v>0</v>
      </c>
      <c r="U2">
        <f t="shared" si="1"/>
        <v>0</v>
      </c>
      <c r="V2">
        <f t="shared" si="1"/>
        <v>0</v>
      </c>
      <c r="W2">
        <f t="shared" si="1"/>
        <v>0</v>
      </c>
      <c r="X2">
        <f t="shared" si="1"/>
        <v>0</v>
      </c>
      <c r="Y2">
        <f t="shared" si="1"/>
        <v>0</v>
      </c>
      <c r="Z2">
        <f t="shared" si="1"/>
        <v>0</v>
      </c>
      <c r="AA2">
        <f t="shared" si="1"/>
        <v>0</v>
      </c>
      <c r="AB2">
        <f t="shared" si="1"/>
        <v>0</v>
      </c>
      <c r="AC2">
        <f t="shared" si="1"/>
        <v>0</v>
      </c>
      <c r="AD2">
        <f t="shared" si="1"/>
        <v>0</v>
      </c>
      <c r="AE2">
        <f t="shared" si="1"/>
        <v>0</v>
      </c>
      <c r="AF2">
        <f t="shared" si="1"/>
        <v>0</v>
      </c>
      <c r="AG2">
        <f t="shared" si="1"/>
        <v>0</v>
      </c>
      <c r="AH2">
        <f t="shared" si="1"/>
        <v>0</v>
      </c>
      <c r="AI2">
        <f t="shared" si="1"/>
        <v>0</v>
      </c>
      <c r="AJ2">
        <f t="shared" si="1"/>
        <v>0</v>
      </c>
      <c r="AK2">
        <f t="shared" si="1"/>
        <v>0</v>
      </c>
      <c r="AL2">
        <f t="shared" si="1"/>
        <v>0</v>
      </c>
      <c r="AM2">
        <f t="shared" si="1"/>
        <v>0</v>
      </c>
      <c r="AN2">
        <f t="shared" si="1"/>
        <v>0</v>
      </c>
      <c r="AO2">
        <f t="shared" si="1"/>
        <v>0</v>
      </c>
      <c r="AP2">
        <f t="shared" si="1"/>
        <v>0</v>
      </c>
    </row>
    <row r="3" spans="1:42" x14ac:dyDescent="0.3">
      <c r="A3" t="s">
        <v>3</v>
      </c>
      <c r="B3" t="s">
        <v>4</v>
      </c>
      <c r="C3">
        <f>CEILING(SUM(C2:AP2)/8,1)</f>
        <v>6</v>
      </c>
    </row>
    <row r="4" spans="1:42" x14ac:dyDescent="0.3">
      <c r="A4" t="s">
        <v>14</v>
      </c>
      <c r="C4" s="1">
        <f>CEILING(LOG(FACT(C1),2),1)/(C3*8)</f>
        <v>0.85416666666666663</v>
      </c>
    </row>
    <row r="5" spans="1:42" x14ac:dyDescent="0.3">
      <c r="F5" t="s">
        <v>12</v>
      </c>
    </row>
    <row r="6" spans="1:42" x14ac:dyDescent="0.3">
      <c r="A6" t="s">
        <v>15</v>
      </c>
      <c r="C6">
        <f>C1-2^(C2-1)</f>
        <v>7</v>
      </c>
    </row>
    <row r="7" spans="1:42" x14ac:dyDescent="0.3">
      <c r="A7" t="s">
        <v>16</v>
      </c>
      <c r="C7">
        <f>IF(C6&lt;2^(C2-2),C6,2^(C2-1)-C6)</f>
        <v>1</v>
      </c>
    </row>
    <row r="8" spans="1:42" x14ac:dyDescent="0.3">
      <c r="A8" t="s">
        <v>17</v>
      </c>
      <c r="C8">
        <f>SUM(C2:AP2)-C7</f>
        <v>44</v>
      </c>
    </row>
    <row r="9" spans="1:42" x14ac:dyDescent="0.3">
      <c r="A9" t="s">
        <v>18</v>
      </c>
      <c r="C9">
        <f>_xlfn.CEILING.MATH(C8/8,1)</f>
        <v>6</v>
      </c>
    </row>
    <row r="10" spans="1:42" x14ac:dyDescent="0.3">
      <c r="A10" t="s">
        <v>14</v>
      </c>
      <c r="C10" s="1">
        <f>CEILING(LOG(FACT(C1),2),1)/(C9*8)</f>
        <v>0.85416666666666663</v>
      </c>
    </row>
    <row r="11" spans="1:42" x14ac:dyDescent="0.3">
      <c r="F11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Инверсии</vt:lpstr>
      <vt:lpstr>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Николай</dc:creator>
  <cp:lastModifiedBy>Николай</cp:lastModifiedBy>
  <dcterms:created xsi:type="dcterms:W3CDTF">2023-04-08T12:33:30Z</dcterms:created>
  <dcterms:modified xsi:type="dcterms:W3CDTF">2023-04-09T11:04:49Z</dcterms:modified>
</cp:coreProperties>
</file>