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Одеська\Татарбунари\ярий ячмінь\"/>
    </mc:Choice>
  </mc:AlternateContent>
  <xr:revisionPtr revIDLastSave="0" documentId="13_ncr:1_{A84A592B-728F-4F89-BEEE-2429FA22387E}" xr6:coauthVersionLast="47" xr6:coauthVersionMax="47" xr10:uidLastSave="{00000000-0000-0000-0000-000000000000}"/>
  <bookViews>
    <workbookView xWindow="-120" yWindow="-120" windowWidth="29040" windowHeight="15840" xr2:uid="{A57C705C-E5AB-49FC-81FF-F12943718C48}"/>
  </bookViews>
  <sheets>
    <sheet name="яровий ячмін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X28" i="1" s="1"/>
  <c r="X29" i="1" s="1"/>
  <c r="X30" i="1" s="1"/>
  <c r="Z24" i="1"/>
  <c r="AB24" i="1"/>
  <c r="AD24" i="1"/>
  <c r="AF24" i="1"/>
  <c r="AH24" i="1"/>
  <c r="AH28" i="1" s="1"/>
  <c r="AH29" i="1" s="1"/>
  <c r="AH30" i="1" s="1"/>
  <c r="AJ24" i="1"/>
  <c r="AL24" i="1"/>
  <c r="AL28" i="1" s="1"/>
  <c r="AL29" i="1" s="1"/>
  <c r="AL30" i="1" s="1"/>
  <c r="T25" i="1"/>
  <c r="T28" i="1" s="1"/>
  <c r="T29" i="1" s="1"/>
  <c r="T30" i="1" s="1"/>
  <c r="T31" i="1" s="1"/>
  <c r="V31" i="1" s="1"/>
  <c r="X31" i="1" s="1"/>
  <c r="Z31" i="1" s="1"/>
  <c r="AB31" i="1" s="1"/>
  <c r="AD31" i="1" s="1"/>
  <c r="V25" i="1"/>
  <c r="V28" i="1" s="1"/>
  <c r="V29" i="1" s="1"/>
  <c r="V30" i="1" s="1"/>
  <c r="X25" i="1"/>
  <c r="Z25" i="1"/>
  <c r="AB25" i="1"/>
  <c r="AB28" i="1" s="1"/>
  <c r="AB29" i="1" s="1"/>
  <c r="AB30" i="1" s="1"/>
  <c r="AD25" i="1"/>
  <c r="AF25" i="1"/>
  <c r="AH25" i="1"/>
  <c r="AJ25" i="1"/>
  <c r="AL25" i="1"/>
  <c r="Z28" i="1"/>
  <c r="Z29" i="1" s="1"/>
  <c r="Z30" i="1" s="1"/>
  <c r="AD28" i="1"/>
  <c r="AF28" i="1"/>
  <c r="AF29" i="1" s="1"/>
  <c r="AF30" i="1" s="1"/>
  <c r="AJ28" i="1"/>
  <c r="AD29" i="1"/>
  <c r="AD30" i="1" s="1"/>
  <c r="AJ29" i="1"/>
  <c r="AJ30" i="1" s="1"/>
  <c r="T40" i="1"/>
  <c r="V40" i="1"/>
  <c r="X40" i="1"/>
  <c r="X44" i="1" s="1"/>
  <c r="X45" i="1" s="1"/>
  <c r="X46" i="1" s="1"/>
  <c r="Z40" i="1"/>
  <c r="AB40" i="1"/>
  <c r="AD40" i="1"/>
  <c r="AF40" i="1"/>
  <c r="AH40" i="1"/>
  <c r="AH44" i="1" s="1"/>
  <c r="AH45" i="1" s="1"/>
  <c r="AH46" i="1" s="1"/>
  <c r="AJ40" i="1"/>
  <c r="AL40" i="1"/>
  <c r="AL44" i="1" s="1"/>
  <c r="AL45" i="1" s="1"/>
  <c r="AL46" i="1" s="1"/>
  <c r="T41" i="1"/>
  <c r="T44" i="1" s="1"/>
  <c r="T45" i="1" s="1"/>
  <c r="T46" i="1" s="1"/>
  <c r="T47" i="1" s="1"/>
  <c r="V47" i="1" s="1"/>
  <c r="X47" i="1" s="1"/>
  <c r="V41" i="1"/>
  <c r="V44" i="1" s="1"/>
  <c r="V45" i="1" s="1"/>
  <c r="V46" i="1" s="1"/>
  <c r="X41" i="1"/>
  <c r="Z41" i="1"/>
  <c r="AB41" i="1"/>
  <c r="AB44" i="1" s="1"/>
  <c r="AB45" i="1" s="1"/>
  <c r="AB46" i="1" s="1"/>
  <c r="AD41" i="1"/>
  <c r="AF41" i="1"/>
  <c r="AH41" i="1"/>
  <c r="AJ41" i="1"/>
  <c r="AL41" i="1"/>
  <c r="Z44" i="1"/>
  <c r="Z45" i="1" s="1"/>
  <c r="Z46" i="1" s="1"/>
  <c r="AD44" i="1"/>
  <c r="AF44" i="1"/>
  <c r="AF45" i="1" s="1"/>
  <c r="AF46" i="1" s="1"/>
  <c r="AJ44" i="1"/>
  <c r="AD45" i="1"/>
  <c r="AD46" i="1" s="1"/>
  <c r="AJ45" i="1"/>
  <c r="AJ46" i="1" s="1"/>
  <c r="T56" i="1"/>
  <c r="V56" i="1"/>
  <c r="X56" i="1"/>
  <c r="Z56" i="1"/>
  <c r="AB56" i="1"/>
  <c r="AD56" i="1"/>
  <c r="AF56" i="1"/>
  <c r="AH56" i="1"/>
  <c r="AJ56" i="1"/>
  <c r="AL56" i="1"/>
  <c r="T57" i="1"/>
  <c r="V57" i="1"/>
  <c r="V60" i="1" s="1"/>
  <c r="V61" i="1" s="1"/>
  <c r="V62" i="1" s="1"/>
  <c r="X57" i="1"/>
  <c r="Z57" i="1"/>
  <c r="AB57" i="1"/>
  <c r="AD57" i="1"/>
  <c r="AF57" i="1"/>
  <c r="AH57" i="1"/>
  <c r="AJ57" i="1"/>
  <c r="AL57" i="1"/>
  <c r="T60" i="1"/>
  <c r="X60" i="1"/>
  <c r="Z60" i="1"/>
  <c r="Z61" i="1" s="1"/>
  <c r="Z62" i="1" s="1"/>
  <c r="AB60" i="1"/>
  <c r="AD60" i="1"/>
  <c r="AF60" i="1"/>
  <c r="AH60" i="1"/>
  <c r="AJ60" i="1"/>
  <c r="AL60" i="1"/>
  <c r="T61" i="1"/>
  <c r="X61" i="1"/>
  <c r="AB61" i="1"/>
  <c r="AD61" i="1"/>
  <c r="AD62" i="1" s="1"/>
  <c r="AF61" i="1"/>
  <c r="AH61" i="1"/>
  <c r="AJ61" i="1"/>
  <c r="AL61" i="1"/>
  <c r="AL62" i="1" s="1"/>
  <c r="T62" i="1"/>
  <c r="T63" i="1" s="1"/>
  <c r="V63" i="1" s="1"/>
  <c r="X63" i="1" s="1"/>
  <c r="Z63" i="1" s="1"/>
  <c r="AB63" i="1" s="1"/>
  <c r="X62" i="1"/>
  <c r="AB62" i="1"/>
  <c r="AF62" i="1"/>
  <c r="AH62" i="1"/>
  <c r="AJ62" i="1"/>
  <c r="Z47" i="1" l="1"/>
  <c r="AB47" i="1" s="1"/>
  <c r="AD47" i="1" s="1"/>
  <c r="AF47" i="1" s="1"/>
  <c r="AH47" i="1" s="1"/>
  <c r="AJ47" i="1" s="1"/>
  <c r="AL47" i="1" s="1"/>
  <c r="AF31" i="1"/>
  <c r="AH31" i="1" s="1"/>
  <c r="AJ31" i="1" s="1"/>
  <c r="AL31" i="1" s="1"/>
  <c r="AD63" i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<sst xmlns="http://schemas.openxmlformats.org/spreadsheetml/2006/main" count="133" uniqueCount="66">
  <si>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</si>
  <si>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</si>
  <si>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</si>
  <si>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Дяговець В.І.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</si>
  <si>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</si>
  <si>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Семчинська М.І.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</si>
  <si>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</si>
  <si>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</si>
  <si>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22</t>
  </si>
  <si>
    <t>7</t>
  </si>
  <si>
    <t>1</t>
  </si>
  <si>
    <t>13</t>
  </si>
  <si>
    <t>4</t>
  </si>
  <si>
    <t>0</t>
  </si>
  <si>
    <t>Сума</t>
  </si>
  <si>
    <t>повітря,  °С</t>
  </si>
  <si>
    <t>9</t>
  </si>
  <si>
    <t>8</t>
  </si>
  <si>
    <t>12</t>
  </si>
  <si>
    <t>11</t>
  </si>
  <si>
    <t>6</t>
  </si>
  <si>
    <t>5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</si>
  <si>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</si>
  <si>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</si>
  <si>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</si>
  <si>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</si>
  <si>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</si>
  <si>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</si>
  <si>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</si>
  <si>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</si>
  <si>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</si>
  <si>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</si>
  <si>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</si>
  <si>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</si>
  <si>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</si>
  <si>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</si>
  <si>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</si>
  <si>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</si>
  <si>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</si>
  <si>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</si>
  <si>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</si>
  <si>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</si>
  <si>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</si>
  <si>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</si>
  <si>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</si>
  <si>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</si>
  <si>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</si>
  <si>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</si>
  <si>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</si>
  <si>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</si>
  <si>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</si>
  <si>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</si>
  <si>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чорнозем південний важкосуглинковий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</si>
  <si>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</si>
  <si>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яровий ячмінь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</si>
  <si>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</si>
  <si>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</si>
  <si>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Яровий ячмінь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</si>
  <si>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</si>
  <si>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Одеська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</si>
  <si>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</si>
  <si>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АМП Татубунари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</si>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</sst>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BC1E-32CE-4A92-A421-AB9C925DE16F}">
  <dimension ref="A1:BI82"/>
  <sheetViews>
    <sheetView tabSelected="1" workbookViewId="0">
      <selection activeCell="AH63" sqref="AH63:AI64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3" t="s">
        <v>65</v>
      </c>
      <c r="AH2" s="142"/>
      <c r="AI2" s="142"/>
      <c r="AJ2" s="141"/>
      <c r="AK2" s="2"/>
      <c r="AL2" s="2"/>
      <c r="AM2" s="2"/>
    </row>
    <row r="3" spans="1:39" ht="18.75" x14ac:dyDescent="0.3">
      <c r="A3" s="140" t="s">
        <v>64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</row>
    <row r="4" spans="1:39" s="138" customFormat="1" ht="18.75" x14ac:dyDescent="0.3">
      <c r="A4" s="140" t="s">
        <v>63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</row>
    <row r="5" spans="1:39" s="138" customFormat="1" ht="18.75" x14ac:dyDescent="0.3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15.75" x14ac:dyDescent="0.25">
      <c r="A6" s="2"/>
      <c r="B6" s="2"/>
      <c r="C6" s="2"/>
      <c r="D6" s="135" t="s">
        <v>62</v>
      </c>
      <c r="E6" s="136"/>
      <c r="F6" s="136"/>
      <c r="G6" s="137" t="s">
        <v>61</v>
      </c>
      <c r="H6" s="137"/>
      <c r="I6" s="137"/>
      <c r="J6" s="137"/>
      <c r="K6" s="137"/>
      <c r="L6" s="137"/>
      <c r="M6" s="137"/>
      <c r="N6" s="137"/>
      <c r="O6" s="137"/>
      <c r="P6" s="137"/>
      <c r="Q6" s="136"/>
      <c r="R6" s="136"/>
      <c r="S6" s="2"/>
      <c r="T6" s="135" t="s">
        <v>60</v>
      </c>
      <c r="U6" s="135"/>
      <c r="V6" s="135"/>
      <c r="W6" s="135"/>
      <c r="X6" s="135"/>
      <c r="Y6" s="135"/>
      <c r="Z6" s="135"/>
      <c r="AA6" s="134" t="s">
        <v>59</v>
      </c>
      <c r="AB6" s="134"/>
      <c r="AC6" s="134"/>
      <c r="AD6" s="134"/>
      <c r="AE6" s="134"/>
      <c r="AF6" s="134"/>
      <c r="AG6" s="132"/>
      <c r="AH6" s="132"/>
      <c r="AI6" s="132"/>
      <c r="AJ6" s="132"/>
      <c r="AK6" s="132"/>
      <c r="AL6" s="132"/>
      <c r="AM6" s="132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58</v>
      </c>
      <c r="B8" s="5"/>
      <c r="C8" s="133"/>
      <c r="D8" s="133" t="s">
        <v>57</v>
      </c>
      <c r="E8" s="133"/>
      <c r="F8" s="133"/>
      <c r="G8" s="133"/>
      <c r="H8" s="133"/>
      <c r="I8" s="133"/>
      <c r="J8" s="5"/>
      <c r="K8" s="5" t="s">
        <v>56</v>
      </c>
      <c r="L8" s="5"/>
      <c r="M8" s="133"/>
      <c r="N8" s="133"/>
      <c r="O8" s="133">
        <v>2</v>
      </c>
      <c r="P8" s="133"/>
      <c r="Q8" s="5"/>
      <c r="R8" s="5"/>
      <c r="S8" s="5"/>
      <c r="T8" s="5"/>
      <c r="U8" s="5"/>
      <c r="V8" s="5"/>
      <c r="W8" s="5"/>
      <c r="X8" s="5" t="s">
        <v>55</v>
      </c>
      <c r="Y8" s="5"/>
      <c r="Z8" s="5"/>
      <c r="AA8" s="5"/>
      <c r="AB8" s="133" t="s">
        <v>54</v>
      </c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53</v>
      </c>
      <c r="B10" s="5"/>
      <c r="C10" s="133" t="s">
        <v>52</v>
      </c>
      <c r="D10" s="133"/>
      <c r="E10" s="133"/>
      <c r="F10" s="133"/>
      <c r="G10" s="133"/>
      <c r="H10" s="133"/>
      <c r="I10" s="133"/>
      <c r="J10" s="133"/>
      <c r="K10" s="133"/>
      <c r="L10" s="5"/>
      <c r="M10" s="5"/>
      <c r="N10" s="5"/>
      <c r="O10" s="52" t="s">
        <v>51</v>
      </c>
      <c r="P10" s="52"/>
      <c r="Q10" s="52"/>
      <c r="R10" s="132">
        <v>1</v>
      </c>
      <c r="S10" s="132"/>
      <c r="T10" s="5" t="s">
        <v>50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2"/>
      <c r="AK10" s="132">
        <v>1993</v>
      </c>
      <c r="AL10" s="132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24</v>
      </c>
      <c r="B12" s="49"/>
      <c r="C12" s="48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29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29"/>
    </row>
    <row r="13" spans="1:39" ht="15" thickBot="1" x14ac:dyDescent="0.25">
      <c r="A13" s="53" t="s">
        <v>49</v>
      </c>
      <c r="B13" s="52"/>
      <c r="C13" s="51"/>
      <c r="D13" s="53" t="s">
        <v>48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47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46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45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28">
        <v>1.28</v>
      </c>
      <c r="U16" s="127"/>
      <c r="V16" s="128">
        <v>1.31</v>
      </c>
      <c r="W16" s="127"/>
      <c r="X16" s="128">
        <v>1.28</v>
      </c>
      <c r="Y16" s="127"/>
      <c r="Z16" s="128">
        <v>1.25</v>
      </c>
      <c r="AA16" s="127"/>
      <c r="AB16" s="128">
        <v>1.34</v>
      </c>
      <c r="AC16" s="127"/>
      <c r="AD16" s="128">
        <v>1.41</v>
      </c>
      <c r="AE16" s="127"/>
      <c r="AF16" s="128">
        <v>1.48</v>
      </c>
      <c r="AG16" s="127"/>
      <c r="AH16" s="128">
        <v>1.48</v>
      </c>
      <c r="AI16" s="127"/>
      <c r="AJ16" s="128">
        <v>1.59</v>
      </c>
      <c r="AK16" s="127"/>
      <c r="AL16" s="128">
        <v>1.61</v>
      </c>
      <c r="AM16" s="127"/>
    </row>
    <row r="17" spans="1:61" ht="18.75" customHeight="1" thickBot="1" x14ac:dyDescent="0.3">
      <c r="A17" s="56"/>
      <c r="B17" s="3"/>
      <c r="C17" s="63"/>
      <c r="D17" s="50" t="s">
        <v>31</v>
      </c>
      <c r="E17" s="49"/>
      <c r="F17" s="49"/>
      <c r="G17" s="49"/>
      <c r="H17" s="48"/>
      <c r="I17" s="61" t="s">
        <v>44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28">
        <v>14</v>
      </c>
      <c r="U17" s="127"/>
      <c r="V17" s="128">
        <v>14</v>
      </c>
      <c r="W17" s="127"/>
      <c r="X17" s="128">
        <v>14</v>
      </c>
      <c r="Y17" s="127"/>
      <c r="Z17" s="128">
        <v>14</v>
      </c>
      <c r="AA17" s="127"/>
      <c r="AB17" s="128">
        <v>15</v>
      </c>
      <c r="AC17" s="127"/>
      <c r="AD17" s="128">
        <v>16</v>
      </c>
      <c r="AE17" s="127"/>
      <c r="AF17" s="128">
        <v>16</v>
      </c>
      <c r="AG17" s="127"/>
      <c r="AH17" s="128">
        <v>14</v>
      </c>
      <c r="AI17" s="127"/>
      <c r="AJ17" s="128">
        <v>15</v>
      </c>
      <c r="AK17" s="127"/>
      <c r="AL17" s="128">
        <v>16</v>
      </c>
      <c r="AM17" s="127"/>
    </row>
    <row r="18" spans="1:61" ht="18.75" customHeight="1" thickBot="1" x14ac:dyDescent="0.3">
      <c r="A18" s="45"/>
      <c r="B18" s="6"/>
      <c r="C18" s="43"/>
      <c r="D18" s="41" t="s">
        <v>28</v>
      </c>
      <c r="E18" s="40"/>
      <c r="F18" s="40"/>
      <c r="G18" s="40"/>
      <c r="H18" s="39"/>
      <c r="I18" s="61" t="s">
        <v>43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28">
        <v>21</v>
      </c>
      <c r="U18" s="127"/>
      <c r="V18" s="128">
        <v>17</v>
      </c>
      <c r="W18" s="127"/>
      <c r="X18" s="128">
        <v>18</v>
      </c>
      <c r="Y18" s="127"/>
      <c r="Z18" s="128">
        <v>15</v>
      </c>
      <c r="AA18" s="127"/>
      <c r="AB18" s="128">
        <v>15</v>
      </c>
      <c r="AC18" s="127"/>
      <c r="AD18" s="128">
        <v>16</v>
      </c>
      <c r="AE18" s="127"/>
      <c r="AF18" s="128">
        <v>15</v>
      </c>
      <c r="AG18" s="127"/>
      <c r="AH18" s="128">
        <v>16</v>
      </c>
      <c r="AI18" s="127"/>
      <c r="AJ18" s="128">
        <v>17</v>
      </c>
      <c r="AK18" s="127"/>
      <c r="AL18" s="128">
        <v>16</v>
      </c>
      <c r="AM18" s="127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</row>
    <row r="20" spans="1:61" ht="18" customHeight="1" x14ac:dyDescent="0.25">
      <c r="A20" s="3"/>
      <c r="B20" s="3"/>
      <c r="C20" s="3"/>
      <c r="D20" s="103" t="s">
        <v>41</v>
      </c>
      <c r="E20" s="102"/>
      <c r="F20" s="102"/>
      <c r="G20" s="102"/>
      <c r="H20" s="102"/>
      <c r="I20" s="101"/>
      <c r="J20" s="110" t="s">
        <v>40</v>
      </c>
      <c r="K20" s="109"/>
      <c r="L20" s="98" t="s">
        <v>38</v>
      </c>
      <c r="M20" s="97"/>
      <c r="N20" s="97"/>
      <c r="O20" s="97"/>
      <c r="P20" s="97"/>
      <c r="Q20" s="97"/>
      <c r="R20" s="97"/>
      <c r="S20" s="96"/>
      <c r="T20" s="108"/>
      <c r="U20" s="107"/>
      <c r="V20" s="106"/>
      <c r="W20" s="107"/>
      <c r="X20" s="106"/>
      <c r="Y20" s="107"/>
      <c r="Z20" s="106"/>
      <c r="AA20" s="107"/>
      <c r="AB20" s="106"/>
      <c r="AC20" s="107"/>
      <c r="AD20" s="106"/>
      <c r="AE20" s="107"/>
      <c r="AF20" s="106"/>
      <c r="AG20" s="107"/>
      <c r="AH20" s="106"/>
      <c r="AI20" s="107"/>
      <c r="AJ20" s="106"/>
      <c r="AK20" s="107"/>
      <c r="AL20" s="106"/>
      <c r="AM20" s="105"/>
    </row>
    <row r="21" spans="1:61" ht="18" customHeight="1" thickBot="1" x14ac:dyDescent="0.3">
      <c r="A21" s="3"/>
      <c r="B21" s="3"/>
      <c r="C21" s="3"/>
      <c r="D21" s="91"/>
      <c r="E21" s="90"/>
      <c r="F21" s="90"/>
      <c r="G21" s="90"/>
      <c r="H21" s="90"/>
      <c r="I21" s="89"/>
      <c r="J21" s="100"/>
      <c r="K21" s="99"/>
      <c r="L21" s="86" t="s">
        <v>37</v>
      </c>
      <c r="M21" s="85"/>
      <c r="N21" s="85"/>
      <c r="O21" s="85"/>
      <c r="P21" s="85"/>
      <c r="Q21" s="85"/>
      <c r="R21" s="85"/>
      <c r="S21" s="84"/>
      <c r="T21" s="95"/>
      <c r="U21" s="94"/>
      <c r="V21" s="93"/>
      <c r="W21" s="94"/>
      <c r="X21" s="93"/>
      <c r="Y21" s="94"/>
      <c r="Z21" s="93"/>
      <c r="AA21" s="94"/>
      <c r="AB21" s="93"/>
      <c r="AC21" s="94"/>
      <c r="AD21" s="93"/>
      <c r="AE21" s="94"/>
      <c r="AF21" s="93"/>
      <c r="AG21" s="94"/>
      <c r="AH21" s="93"/>
      <c r="AI21" s="94"/>
      <c r="AJ21" s="93"/>
      <c r="AK21" s="94"/>
      <c r="AL21" s="93"/>
      <c r="AM21" s="92"/>
    </row>
    <row r="22" spans="1:61" ht="18" customHeight="1" x14ac:dyDescent="0.25">
      <c r="A22" s="3"/>
      <c r="B22" s="3"/>
      <c r="C22" s="3"/>
      <c r="D22" s="103" t="s">
        <v>39</v>
      </c>
      <c r="E22" s="102"/>
      <c r="F22" s="102"/>
      <c r="G22" s="102"/>
      <c r="H22" s="102"/>
      <c r="I22" s="101"/>
      <c r="J22" s="100"/>
      <c r="K22" s="99"/>
      <c r="L22" s="98" t="s">
        <v>38</v>
      </c>
      <c r="M22" s="97"/>
      <c r="N22" s="97"/>
      <c r="O22" s="97"/>
      <c r="P22" s="97"/>
      <c r="Q22" s="97"/>
      <c r="R22" s="97"/>
      <c r="S22" s="96"/>
      <c r="T22" s="108"/>
      <c r="U22" s="107"/>
      <c r="V22" s="106"/>
      <c r="W22" s="107"/>
      <c r="X22" s="106"/>
      <c r="Y22" s="107"/>
      <c r="Z22" s="106"/>
      <c r="AA22" s="107"/>
      <c r="AB22" s="106"/>
      <c r="AC22" s="107"/>
      <c r="AD22" s="106"/>
      <c r="AE22" s="107"/>
      <c r="AF22" s="106"/>
      <c r="AG22" s="107"/>
      <c r="AH22" s="106"/>
      <c r="AI22" s="107"/>
      <c r="AJ22" s="106"/>
      <c r="AK22" s="107"/>
      <c r="AL22" s="106"/>
      <c r="AM22" s="105"/>
    </row>
    <row r="23" spans="1:61" ht="18" customHeight="1" thickBot="1" x14ac:dyDescent="0.3">
      <c r="A23" s="3"/>
      <c r="B23" s="3"/>
      <c r="C23" s="3"/>
      <c r="D23" s="91"/>
      <c r="E23" s="90"/>
      <c r="F23" s="90"/>
      <c r="G23" s="90"/>
      <c r="H23" s="90"/>
      <c r="I23" s="89"/>
      <c r="J23" s="88"/>
      <c r="K23" s="87"/>
      <c r="L23" s="86" t="s">
        <v>37</v>
      </c>
      <c r="M23" s="85"/>
      <c r="N23" s="85"/>
      <c r="O23" s="85"/>
      <c r="P23" s="85"/>
      <c r="Q23" s="85"/>
      <c r="R23" s="85"/>
      <c r="S23" s="84"/>
      <c r="T23" s="83"/>
      <c r="U23" s="82"/>
      <c r="V23" s="81"/>
      <c r="W23" s="82"/>
      <c r="X23" s="81"/>
      <c r="Y23" s="82"/>
      <c r="Z23" s="81"/>
      <c r="AA23" s="82"/>
      <c r="AB23" s="81"/>
      <c r="AC23" s="82"/>
      <c r="AD23" s="81"/>
      <c r="AE23" s="82"/>
      <c r="AF23" s="81"/>
      <c r="AG23" s="82"/>
      <c r="AH23" s="81"/>
      <c r="AI23" s="82"/>
      <c r="AJ23" s="81"/>
      <c r="AK23" s="82"/>
      <c r="AL23" s="81"/>
      <c r="AM23" s="80"/>
    </row>
    <row r="24" spans="1:61" ht="18.75" customHeight="1" thickBot="1" x14ac:dyDescent="0.3">
      <c r="A24" s="50"/>
      <c r="B24" s="49"/>
      <c r="C24" s="48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61">
        <v>1</v>
      </c>
      <c r="Q24" s="60"/>
      <c r="R24" s="60"/>
      <c r="S24" s="59"/>
      <c r="T24" s="125" t="e">
        <f>(T20-T21)/T21*100</f>
        <v>#DIV/0!</v>
      </c>
      <c r="U24" s="124"/>
      <c r="V24" s="125" t="e">
        <f>(V20-V21)/V21*100</f>
        <v>#DIV/0!</v>
      </c>
      <c r="W24" s="124"/>
      <c r="X24" s="125" t="e">
        <f>(X20-X21)/X21*100</f>
        <v>#DIV/0!</v>
      </c>
      <c r="Y24" s="124"/>
      <c r="Z24" s="125" t="e">
        <f>(Z20-Z21)/Z21*100</f>
        <v>#DIV/0!</v>
      </c>
      <c r="AA24" s="124"/>
      <c r="AB24" s="125" t="e">
        <f>(AB20-AB21)/AB21*100</f>
        <v>#DIV/0!</v>
      </c>
      <c r="AC24" s="124"/>
      <c r="AD24" s="125" t="e">
        <f>(AD20-AD21)/AD21*100</f>
        <v>#DIV/0!</v>
      </c>
      <c r="AE24" s="124"/>
      <c r="AF24" s="125" t="e">
        <f>(AF20-AF21)/AF21*100</f>
        <v>#DIV/0!</v>
      </c>
      <c r="AG24" s="124"/>
      <c r="AH24" s="125" t="e">
        <f>(AH20-AH21)/AH21*100</f>
        <v>#DIV/0!</v>
      </c>
      <c r="AI24" s="124"/>
      <c r="AJ24" s="125" t="e">
        <f>(AJ20-AJ21)/AJ21*100</f>
        <v>#DIV/0!</v>
      </c>
      <c r="AK24" s="124"/>
      <c r="AL24" s="125" t="e">
        <f>(AL20-AL21)/AL21*100</f>
        <v>#DIV/0!</v>
      </c>
      <c r="AM24" s="124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</row>
    <row r="25" spans="1:61" ht="18.75" customHeight="1" thickBot="1" x14ac:dyDescent="0.3">
      <c r="A25" s="53"/>
      <c r="B25" s="52"/>
      <c r="C25" s="51"/>
      <c r="D25" s="53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5" t="e">
        <f>(T22-T23)/T23*100</f>
        <v>#DIV/0!</v>
      </c>
      <c r="U25" s="124"/>
      <c r="V25" s="125" t="e">
        <f>(V22-V23)/V23*100</f>
        <v>#DIV/0!</v>
      </c>
      <c r="W25" s="124"/>
      <c r="X25" s="125" t="e">
        <f>(X22-X23)/X23*100</f>
        <v>#DIV/0!</v>
      </c>
      <c r="Y25" s="124"/>
      <c r="Z25" s="125" t="e">
        <f>(Z22-Z23)/Z23*100</f>
        <v>#DIV/0!</v>
      </c>
      <c r="AA25" s="124"/>
      <c r="AB25" s="125" t="e">
        <f>(AB22-AB23)/AB23*100</f>
        <v>#DIV/0!</v>
      </c>
      <c r="AC25" s="124"/>
      <c r="AD25" s="125" t="e">
        <f>(AD22-AD23)/AD23*100</f>
        <v>#DIV/0!</v>
      </c>
      <c r="AE25" s="124"/>
      <c r="AF25" s="125" t="e">
        <f>(AF22-AF23)/AF23*100</f>
        <v>#DIV/0!</v>
      </c>
      <c r="AG25" s="124"/>
      <c r="AH25" s="125" t="e">
        <f>(AH22-AH23)/AH23*100</f>
        <v>#DIV/0!</v>
      </c>
      <c r="AI25" s="124"/>
      <c r="AJ25" s="125" t="e">
        <f>(AJ22-AJ23)/AJ23*100</f>
        <v>#DIV/0!</v>
      </c>
      <c r="AK25" s="124"/>
      <c r="AL25" s="125" t="e">
        <f>(AL22-AL23)/AL23*100</f>
        <v>#DIV/0!</v>
      </c>
      <c r="AM25" s="124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</row>
    <row r="26" spans="1:61" ht="18.75" customHeight="1" thickBot="1" x14ac:dyDescent="0.3">
      <c r="A26" s="41"/>
      <c r="B26" s="40"/>
      <c r="C26" s="39"/>
      <c r="D26" s="53" t="s">
        <v>35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2"/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1"/>
      <c r="AH26" s="122"/>
      <c r="AI26" s="121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34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2"/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1"/>
      <c r="AH27" s="122"/>
      <c r="AI27" s="121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33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32</v>
      </c>
      <c r="Q28" s="60"/>
      <c r="R28" s="60"/>
      <c r="S28" s="59"/>
      <c r="T28" s="120" t="e">
        <f>(T24+T25)/2</f>
        <v>#DIV/0!</v>
      </c>
      <c r="U28" s="119"/>
      <c r="V28" s="120" t="e">
        <f>(V24+V25)/2</f>
        <v>#DIV/0!</v>
      </c>
      <c r="W28" s="119"/>
      <c r="X28" s="120" t="e">
        <f>(X24+X25)/2</f>
        <v>#DIV/0!</v>
      </c>
      <c r="Y28" s="119"/>
      <c r="Z28" s="120" t="e">
        <f>(Z24+Z25)/2</f>
        <v>#DIV/0!</v>
      </c>
      <c r="AA28" s="119"/>
      <c r="AB28" s="120" t="e">
        <f>(AB24+AB25)/2</f>
        <v>#DIV/0!</v>
      </c>
      <c r="AC28" s="119"/>
      <c r="AD28" s="120" t="e">
        <f>(AD24+AD25)/2</f>
        <v>#DIV/0!</v>
      </c>
      <c r="AE28" s="119"/>
      <c r="AF28" s="120" t="e">
        <f>(AF24+AF25)/2</f>
        <v>#DIV/0!</v>
      </c>
      <c r="AG28" s="119"/>
      <c r="AH28" s="120" t="e">
        <f>(AH24+AH25)/2</f>
        <v>#DIV/0!</v>
      </c>
      <c r="AI28" s="119"/>
      <c r="AJ28" s="120" t="e">
        <f>(AJ24+AJ25)/2</f>
        <v>#DIV/0!</v>
      </c>
      <c r="AK28" s="119"/>
      <c r="AL28" s="120" t="e">
        <f>(AL24+AL25)/2</f>
        <v>#DIV/0!</v>
      </c>
      <c r="AM28" s="119"/>
      <c r="AP28" s="118"/>
      <c r="AR28" s="118"/>
      <c r="AS28" s="118"/>
      <c r="AT28" s="118"/>
      <c r="AV28" s="118"/>
      <c r="AW28" s="118"/>
      <c r="AX28" s="118"/>
      <c r="AY28" s="118"/>
      <c r="AZ28" s="118"/>
      <c r="BB28" s="118"/>
      <c r="BD28" s="118"/>
      <c r="BF28" s="118"/>
      <c r="BG28" s="118"/>
      <c r="BH28" s="118"/>
    </row>
    <row r="29" spans="1:61" ht="18.75" customHeight="1" thickBot="1" x14ac:dyDescent="0.3">
      <c r="A29" s="56"/>
      <c r="B29" s="3"/>
      <c r="C29" s="54"/>
      <c r="D29" s="50" t="s">
        <v>31</v>
      </c>
      <c r="E29" s="49"/>
      <c r="F29" s="49"/>
      <c r="G29" s="49"/>
      <c r="H29" s="48"/>
      <c r="I29" s="61" t="s">
        <v>30</v>
      </c>
      <c r="J29" s="60"/>
      <c r="K29" s="60"/>
      <c r="L29" s="60"/>
      <c r="M29" s="60"/>
      <c r="N29" s="60"/>
      <c r="O29" s="59"/>
      <c r="P29" s="61" t="s">
        <v>29</v>
      </c>
      <c r="Q29" s="60"/>
      <c r="R29" s="60"/>
      <c r="S29" s="59"/>
      <c r="T29" s="117" t="e">
        <f>T28*T16</f>
        <v>#DIV/0!</v>
      </c>
      <c r="U29" s="116"/>
      <c r="V29" s="117" t="e">
        <f>V28*V16</f>
        <v>#DIV/0!</v>
      </c>
      <c r="W29" s="116"/>
      <c r="X29" s="117" t="e">
        <f>X28*X16</f>
        <v>#DIV/0!</v>
      </c>
      <c r="Y29" s="116"/>
      <c r="Z29" s="117" t="e">
        <f>Z28*Z16</f>
        <v>#DIV/0!</v>
      </c>
      <c r="AA29" s="116"/>
      <c r="AB29" s="117" t="e">
        <f>AB28*AB16</f>
        <v>#DIV/0!</v>
      </c>
      <c r="AC29" s="116"/>
      <c r="AD29" s="117" t="e">
        <f>AD28*AD16</f>
        <v>#DIV/0!</v>
      </c>
      <c r="AE29" s="116"/>
      <c r="AF29" s="117" t="e">
        <f>AF28*AF16</f>
        <v>#DIV/0!</v>
      </c>
      <c r="AG29" s="116"/>
      <c r="AH29" s="117" t="e">
        <f>AH28*AH16</f>
        <v>#DIV/0!</v>
      </c>
      <c r="AI29" s="116"/>
      <c r="AJ29" s="117" t="e">
        <f>AJ28*AJ16</f>
        <v>#DIV/0!</v>
      </c>
      <c r="AK29" s="116"/>
      <c r="AL29" s="117" t="e">
        <f>AL28*AL16</f>
        <v>#DIV/0!</v>
      </c>
      <c r="AM29" s="116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29</v>
      </c>
      <c r="Q30" s="60"/>
      <c r="R30" s="60"/>
      <c r="S30" s="59"/>
      <c r="T30" s="117" t="e">
        <f>T29-T17</f>
        <v>#DIV/0!</v>
      </c>
      <c r="U30" s="116"/>
      <c r="V30" s="117" t="e">
        <f>V29-V17</f>
        <v>#DIV/0!</v>
      </c>
      <c r="W30" s="116"/>
      <c r="X30" s="117" t="e">
        <f>X29-X17</f>
        <v>#DIV/0!</v>
      </c>
      <c r="Y30" s="116"/>
      <c r="Z30" s="117" t="e">
        <f>Z29-Z17</f>
        <v>#DIV/0!</v>
      </c>
      <c r="AA30" s="116"/>
      <c r="AB30" s="117" t="e">
        <f>AB29-AB17</f>
        <v>#DIV/0!</v>
      </c>
      <c r="AC30" s="116"/>
      <c r="AD30" s="117" t="e">
        <f>AD29-AD17</f>
        <v>#DIV/0!</v>
      </c>
      <c r="AE30" s="116"/>
      <c r="AF30" s="117" t="e">
        <f>AF29-AF17</f>
        <v>#DIV/0!</v>
      </c>
      <c r="AG30" s="116"/>
      <c r="AH30" s="117" t="e">
        <f>AH29-AH17</f>
        <v>#DIV/0!</v>
      </c>
      <c r="AI30" s="116"/>
      <c r="AJ30" s="117" t="e">
        <f>AJ29-AJ17</f>
        <v>#DIV/0!</v>
      </c>
      <c r="AK30" s="116"/>
      <c r="AL30" s="117" t="e">
        <f>AL29-AL17</f>
        <v>#DIV/0!</v>
      </c>
      <c r="AM30" s="116"/>
      <c r="AP30" s="111"/>
      <c r="AR30" s="111"/>
      <c r="AT30" s="111"/>
      <c r="AV30" s="111"/>
      <c r="AX30" s="111"/>
      <c r="AZ30" s="111"/>
      <c r="BB30" s="111"/>
      <c r="BD30" s="111"/>
      <c r="BF30" s="111"/>
      <c r="BH30" s="111"/>
    </row>
    <row r="31" spans="1:61" ht="18.75" customHeight="1" x14ac:dyDescent="0.25">
      <c r="A31" s="56"/>
      <c r="B31" s="55"/>
      <c r="C31" s="54"/>
      <c r="D31" s="53" t="s">
        <v>28</v>
      </c>
      <c r="E31" s="52"/>
      <c r="F31" s="52"/>
      <c r="G31" s="52"/>
      <c r="H31" s="51"/>
      <c r="I31" s="53" t="s">
        <v>27</v>
      </c>
      <c r="J31" s="52"/>
      <c r="K31" s="52"/>
      <c r="L31" s="52"/>
      <c r="M31" s="52"/>
      <c r="N31" s="52"/>
      <c r="O31" s="51"/>
      <c r="P31" s="50" t="s">
        <v>26</v>
      </c>
      <c r="Q31" s="49"/>
      <c r="R31" s="49"/>
      <c r="S31" s="48"/>
      <c r="T31" s="115" t="e">
        <f>T30</f>
        <v>#DIV/0!</v>
      </c>
      <c r="U31" s="114"/>
      <c r="V31" s="115" t="e">
        <f>T31+V30</f>
        <v>#DIV/0!</v>
      </c>
      <c r="W31" s="114"/>
      <c r="X31" s="115" t="e">
        <f>V31+X30</f>
        <v>#DIV/0!</v>
      </c>
      <c r="Y31" s="114"/>
      <c r="Z31" s="115" t="e">
        <f>X31+Z30</f>
        <v>#DIV/0!</v>
      </c>
      <c r="AA31" s="114"/>
      <c r="AB31" s="115" t="e">
        <f>Z31+AB30</f>
        <v>#DIV/0!</v>
      </c>
      <c r="AC31" s="114"/>
      <c r="AD31" s="115" t="e">
        <f>AB31+AD30</f>
        <v>#DIV/0!</v>
      </c>
      <c r="AE31" s="114"/>
      <c r="AF31" s="115" t="e">
        <f>AD31+AF30</f>
        <v>#DIV/0!</v>
      </c>
      <c r="AG31" s="114"/>
      <c r="AH31" s="115" t="e">
        <f>AF31+AH30</f>
        <v>#DIV/0!</v>
      </c>
      <c r="AI31" s="114"/>
      <c r="AJ31" s="115" t="e">
        <f>AH31+AJ30</f>
        <v>#DIV/0!</v>
      </c>
      <c r="AK31" s="114"/>
      <c r="AL31" s="115" t="e">
        <f>AJ31+AL30</f>
        <v>#DIV/0!</v>
      </c>
      <c r="AM31" s="114"/>
      <c r="AP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25</v>
      </c>
      <c r="Q32" s="40"/>
      <c r="R32" s="40"/>
      <c r="S32" s="39"/>
      <c r="T32" s="113"/>
      <c r="U32" s="112"/>
      <c r="V32" s="113"/>
      <c r="W32" s="112"/>
      <c r="X32" s="113"/>
      <c r="Y32" s="112"/>
      <c r="Z32" s="113"/>
      <c r="AA32" s="112"/>
      <c r="AB32" s="113"/>
      <c r="AC32" s="112"/>
      <c r="AD32" s="113"/>
      <c r="AE32" s="112"/>
      <c r="AF32" s="113"/>
      <c r="AG32" s="112"/>
      <c r="AH32" s="113"/>
      <c r="AI32" s="112"/>
      <c r="AJ32" s="113"/>
      <c r="AK32" s="112"/>
      <c r="AL32" s="113"/>
      <c r="AM32" s="112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spans="1:39" ht="18" customHeight="1" x14ac:dyDescent="0.25">
      <c r="A36" s="3"/>
      <c r="B36" s="104"/>
      <c r="C36" s="104"/>
      <c r="D36" s="103" t="s">
        <v>41</v>
      </c>
      <c r="E36" s="102"/>
      <c r="F36" s="102"/>
      <c r="G36" s="102"/>
      <c r="H36" s="102"/>
      <c r="I36" s="101"/>
      <c r="J36" s="110" t="s">
        <v>40</v>
      </c>
      <c r="K36" s="109"/>
      <c r="L36" s="98" t="s">
        <v>42</v>
      </c>
      <c r="M36" s="97"/>
      <c r="N36" s="97"/>
      <c r="O36" s="97"/>
      <c r="P36" s="97"/>
      <c r="Q36" s="97"/>
      <c r="R36" s="97"/>
      <c r="S36" s="96"/>
      <c r="T36" s="108">
        <v>38.1</v>
      </c>
      <c r="U36" s="107"/>
      <c r="V36" s="106">
        <v>40.1</v>
      </c>
      <c r="W36" s="107"/>
      <c r="X36" s="106">
        <v>39.4</v>
      </c>
      <c r="Y36" s="107"/>
      <c r="Z36" s="106">
        <v>41.7</v>
      </c>
      <c r="AA36" s="107"/>
      <c r="AB36" s="106">
        <v>42.4</v>
      </c>
      <c r="AC36" s="107"/>
      <c r="AD36" s="106">
        <v>38.799999999999997</v>
      </c>
      <c r="AE36" s="107"/>
      <c r="AF36" s="106">
        <v>40.200000000000003</v>
      </c>
      <c r="AG36" s="107"/>
      <c r="AH36" s="106">
        <v>37.6</v>
      </c>
      <c r="AI36" s="107"/>
      <c r="AJ36" s="106">
        <v>41.9</v>
      </c>
      <c r="AK36" s="107"/>
      <c r="AL36" s="106">
        <v>36.299999999999997</v>
      </c>
      <c r="AM36" s="105"/>
    </row>
    <row r="37" spans="1:39" ht="18" customHeight="1" thickBot="1" x14ac:dyDescent="0.3">
      <c r="A37" s="3"/>
      <c r="B37" s="104"/>
      <c r="C37" s="104"/>
      <c r="D37" s="91"/>
      <c r="E37" s="90"/>
      <c r="F37" s="90"/>
      <c r="G37" s="90"/>
      <c r="H37" s="90"/>
      <c r="I37" s="89"/>
      <c r="J37" s="100"/>
      <c r="K37" s="99"/>
      <c r="L37" s="86" t="s">
        <v>37</v>
      </c>
      <c r="M37" s="85"/>
      <c r="N37" s="85"/>
      <c r="O37" s="85"/>
      <c r="P37" s="85"/>
      <c r="Q37" s="85"/>
      <c r="R37" s="85"/>
      <c r="S37" s="84"/>
      <c r="T37" s="95">
        <v>30.5</v>
      </c>
      <c r="U37" s="94"/>
      <c r="V37" s="93">
        <v>32.4</v>
      </c>
      <c r="W37" s="94"/>
      <c r="X37" s="93">
        <v>31.7</v>
      </c>
      <c r="Y37" s="94"/>
      <c r="Z37" s="93">
        <v>33.299999999999997</v>
      </c>
      <c r="AA37" s="94"/>
      <c r="AB37" s="93">
        <v>35</v>
      </c>
      <c r="AC37" s="94"/>
      <c r="AD37" s="93">
        <v>31.8</v>
      </c>
      <c r="AE37" s="94"/>
      <c r="AF37" s="93">
        <v>33.200000000000003</v>
      </c>
      <c r="AG37" s="94"/>
      <c r="AH37" s="93">
        <v>31.6</v>
      </c>
      <c r="AI37" s="94"/>
      <c r="AJ37" s="93">
        <v>35.6</v>
      </c>
      <c r="AK37" s="94"/>
      <c r="AL37" s="93">
        <v>30.9</v>
      </c>
      <c r="AM37" s="92"/>
    </row>
    <row r="38" spans="1:39" ht="18" customHeight="1" x14ac:dyDescent="0.25">
      <c r="A38" s="3"/>
      <c r="B38" s="104"/>
      <c r="C38" s="104"/>
      <c r="D38" s="103" t="s">
        <v>39</v>
      </c>
      <c r="E38" s="102"/>
      <c r="F38" s="102"/>
      <c r="G38" s="102"/>
      <c r="H38" s="102"/>
      <c r="I38" s="101"/>
      <c r="J38" s="100"/>
      <c r="K38" s="99"/>
      <c r="L38" s="98" t="s">
        <v>38</v>
      </c>
      <c r="M38" s="97"/>
      <c r="N38" s="97"/>
      <c r="O38" s="97"/>
      <c r="P38" s="97"/>
      <c r="Q38" s="97"/>
      <c r="R38" s="97"/>
      <c r="S38" s="96"/>
      <c r="T38" s="95">
        <v>39.6</v>
      </c>
      <c r="U38" s="94"/>
      <c r="V38" s="93">
        <v>40</v>
      </c>
      <c r="W38" s="94"/>
      <c r="X38" s="93">
        <v>39.6</v>
      </c>
      <c r="Y38" s="94"/>
      <c r="Z38" s="93">
        <v>40.5</v>
      </c>
      <c r="AA38" s="94"/>
      <c r="AB38" s="93">
        <v>43.7</v>
      </c>
      <c r="AC38" s="94"/>
      <c r="AD38" s="93">
        <v>41.8</v>
      </c>
      <c r="AE38" s="94"/>
      <c r="AF38" s="93">
        <v>39.9</v>
      </c>
      <c r="AG38" s="94"/>
      <c r="AH38" s="93">
        <v>41.9</v>
      </c>
      <c r="AI38" s="94"/>
      <c r="AJ38" s="93">
        <v>40.5</v>
      </c>
      <c r="AK38" s="94"/>
      <c r="AL38" s="93">
        <v>37.6</v>
      </c>
      <c r="AM38" s="92"/>
    </row>
    <row r="39" spans="1:39" ht="18" customHeight="1" thickBot="1" x14ac:dyDescent="0.3">
      <c r="A39" s="3"/>
      <c r="B39" s="104"/>
      <c r="C39" s="104"/>
      <c r="D39" s="91"/>
      <c r="E39" s="90"/>
      <c r="F39" s="90"/>
      <c r="G39" s="90"/>
      <c r="H39" s="90"/>
      <c r="I39" s="89"/>
      <c r="J39" s="88"/>
      <c r="K39" s="87"/>
      <c r="L39" s="86" t="s">
        <v>37</v>
      </c>
      <c r="M39" s="85"/>
      <c r="N39" s="85"/>
      <c r="O39" s="85"/>
      <c r="P39" s="85"/>
      <c r="Q39" s="85"/>
      <c r="R39" s="85"/>
      <c r="S39" s="84"/>
      <c r="T39" s="83">
        <v>31.5</v>
      </c>
      <c r="U39" s="82"/>
      <c r="V39" s="81">
        <v>32.200000000000003</v>
      </c>
      <c r="W39" s="82"/>
      <c r="X39" s="81">
        <v>31.7</v>
      </c>
      <c r="Y39" s="82"/>
      <c r="Z39" s="81">
        <v>32.299999999999997</v>
      </c>
      <c r="AA39" s="82"/>
      <c r="AB39" s="81">
        <v>35.299999999999997</v>
      </c>
      <c r="AC39" s="82"/>
      <c r="AD39" s="81">
        <v>34.1</v>
      </c>
      <c r="AE39" s="82"/>
      <c r="AF39" s="81">
        <v>32.9</v>
      </c>
      <c r="AG39" s="82"/>
      <c r="AH39" s="81">
        <v>35.1</v>
      </c>
      <c r="AI39" s="82"/>
      <c r="AJ39" s="81">
        <v>34.299999999999997</v>
      </c>
      <c r="AK39" s="82"/>
      <c r="AL39" s="81">
        <v>31.9</v>
      </c>
      <c r="AM39" s="80"/>
    </row>
    <row r="40" spans="1:39" ht="18.75" customHeight="1" thickBot="1" x14ac:dyDescent="0.3">
      <c r="A40" s="50"/>
      <c r="B40" s="49"/>
      <c r="C40" s="4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61">
        <v>1</v>
      </c>
      <c r="Q40" s="60"/>
      <c r="R40" s="60"/>
      <c r="S40" s="59"/>
      <c r="T40" s="76">
        <f>(T36-T37)/T37*100</f>
        <v>24.918032786885249</v>
      </c>
      <c r="U40" s="75"/>
      <c r="V40" s="76">
        <f>(V36-V37)/V37*100</f>
        <v>23.765432098765444</v>
      </c>
      <c r="W40" s="75"/>
      <c r="X40" s="76">
        <f>(X36-X37)/X37*100</f>
        <v>24.290220820189273</v>
      </c>
      <c r="Y40" s="75"/>
      <c r="Z40" s="76">
        <f>(Z36-Z37)/Z37*100</f>
        <v>25.225225225225245</v>
      </c>
      <c r="AA40" s="75"/>
      <c r="AB40" s="76">
        <f>(AB36-AB37)/AB37*100</f>
        <v>21.142857142857139</v>
      </c>
      <c r="AC40" s="75"/>
      <c r="AD40" s="76">
        <f>(AD36-AD37)/AD37*100</f>
        <v>22.01257861635219</v>
      </c>
      <c r="AE40" s="75"/>
      <c r="AF40" s="76">
        <f>(AF36-AF37)/AF37*100</f>
        <v>21.08433734939759</v>
      </c>
      <c r="AG40" s="75"/>
      <c r="AH40" s="76">
        <f>(AH36-AH37)/AH37*100</f>
        <v>18.987341772151897</v>
      </c>
      <c r="AI40" s="75"/>
      <c r="AJ40" s="76">
        <f>(AJ36-AJ37)/AJ37*100</f>
        <v>17.696629213483135</v>
      </c>
      <c r="AK40" s="75"/>
      <c r="AL40" s="76">
        <f>(AL36-AL37)/AL37*100</f>
        <v>17.475728155339802</v>
      </c>
      <c r="AM40" s="75"/>
    </row>
    <row r="41" spans="1:39" ht="18.75" customHeight="1" thickBot="1" x14ac:dyDescent="0.3">
      <c r="A41" s="53"/>
      <c r="B41" s="52"/>
      <c r="C41" s="51"/>
      <c r="D41" s="53" t="s">
        <v>36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>
        <f>(T38-T39)/T39*100</f>
        <v>25.714285714285719</v>
      </c>
      <c r="U41" s="75"/>
      <c r="V41" s="76">
        <f>(V38-V39)/V39*100</f>
        <v>24.223602484472039</v>
      </c>
      <c r="W41" s="75"/>
      <c r="X41" s="76">
        <f>(X38-X39)/X39*100</f>
        <v>24.921135646687702</v>
      </c>
      <c r="Y41" s="75"/>
      <c r="Z41" s="76">
        <f>(Z38-Z39)/Z39*100</f>
        <v>25.386996904024777</v>
      </c>
      <c r="AA41" s="75"/>
      <c r="AB41" s="76">
        <f>(AB38-AB39)/AB39*100</f>
        <v>23.796033994334294</v>
      </c>
      <c r="AC41" s="75"/>
      <c r="AD41" s="76">
        <f>(AD38-AD39)/AD39*100</f>
        <v>22.58064516129031</v>
      </c>
      <c r="AE41" s="75"/>
      <c r="AF41" s="76">
        <f>(AF38-AF39)/AF39*100</f>
        <v>21.276595744680851</v>
      </c>
      <c r="AG41" s="75"/>
      <c r="AH41" s="76">
        <f>(AH38-AH39)/AH39*100</f>
        <v>19.373219373219364</v>
      </c>
      <c r="AI41" s="75"/>
      <c r="AJ41" s="76">
        <f>(AJ38-AJ39)/AJ39*100</f>
        <v>18.075801749271147</v>
      </c>
      <c r="AK41" s="75"/>
      <c r="AL41" s="76">
        <f>(AL38-AL39)/AL39*100</f>
        <v>17.868338557993741</v>
      </c>
      <c r="AM41" s="75"/>
    </row>
    <row r="42" spans="1:39" ht="18.75" customHeight="1" thickBot="1" x14ac:dyDescent="0.3">
      <c r="A42" s="41"/>
      <c r="B42" s="40"/>
      <c r="C42" s="39"/>
      <c r="D42" s="53" t="s">
        <v>35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>
        <v>42812</v>
      </c>
      <c r="B43" s="73"/>
      <c r="C43" s="72"/>
      <c r="D43" s="53" t="s">
        <v>34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33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32</v>
      </c>
      <c r="Q44" s="60"/>
      <c r="R44" s="60"/>
      <c r="S44" s="59"/>
      <c r="T44" s="66">
        <f>(T40+T41)/2</f>
        <v>25.316159250585486</v>
      </c>
      <c r="U44" s="65"/>
      <c r="V44" s="66">
        <f>(V40+V41)/2</f>
        <v>23.994517291618742</v>
      </c>
      <c r="W44" s="65"/>
      <c r="X44" s="66">
        <f>(X40+X41)/2</f>
        <v>24.605678233438489</v>
      </c>
      <c r="Y44" s="65"/>
      <c r="Z44" s="66">
        <f>(Z40+Z41)/2</f>
        <v>25.306111064625011</v>
      </c>
      <c r="AA44" s="65"/>
      <c r="AB44" s="66">
        <f>(AB40+AB41)/2</f>
        <v>22.469445568595717</v>
      </c>
      <c r="AC44" s="65"/>
      <c r="AD44" s="66">
        <f>(AD40+AD41)/2</f>
        <v>22.29661188882125</v>
      </c>
      <c r="AE44" s="65"/>
      <c r="AF44" s="66">
        <f>(AF40+AF41)/2</f>
        <v>21.18046654703922</v>
      </c>
      <c r="AG44" s="65"/>
      <c r="AH44" s="66">
        <f>(AH40+AH41)/2</f>
        <v>19.180280572685632</v>
      </c>
      <c r="AI44" s="65"/>
      <c r="AJ44" s="66">
        <f>(AJ40+AJ41)/2</f>
        <v>17.886215481377143</v>
      </c>
      <c r="AK44" s="65"/>
      <c r="AL44" s="66">
        <f>(AL40+AL41)/2</f>
        <v>17.672033356666773</v>
      </c>
      <c r="AM44" s="65"/>
    </row>
    <row r="45" spans="1:39" ht="18.75" customHeight="1" thickBot="1" x14ac:dyDescent="0.3">
      <c r="A45" s="56"/>
      <c r="B45" s="3"/>
      <c r="C45" s="54"/>
      <c r="D45" s="50" t="s">
        <v>31</v>
      </c>
      <c r="E45" s="49"/>
      <c r="F45" s="49"/>
      <c r="G45" s="49"/>
      <c r="H45" s="48"/>
      <c r="I45" s="61" t="s">
        <v>30</v>
      </c>
      <c r="J45" s="60"/>
      <c r="K45" s="60"/>
      <c r="L45" s="60"/>
      <c r="M45" s="60"/>
      <c r="N45" s="60"/>
      <c r="O45" s="59"/>
      <c r="P45" s="61" t="s">
        <v>29</v>
      </c>
      <c r="Q45" s="60"/>
      <c r="R45" s="60"/>
      <c r="S45" s="59"/>
      <c r="T45" s="58">
        <f>T44*T16</f>
        <v>32.404683840749421</v>
      </c>
      <c r="U45" s="57"/>
      <c r="V45" s="58">
        <f>V44*V16</f>
        <v>31.432817652020553</v>
      </c>
      <c r="W45" s="57"/>
      <c r="X45" s="58">
        <f>X44*X16</f>
        <v>31.495268138801269</v>
      </c>
      <c r="Y45" s="57"/>
      <c r="Z45" s="58">
        <f>Z44*Z16</f>
        <v>31.632638830781264</v>
      </c>
      <c r="AA45" s="57"/>
      <c r="AB45" s="58">
        <f>AB44*AB16</f>
        <v>30.109057061918261</v>
      </c>
      <c r="AC45" s="57"/>
      <c r="AD45" s="58">
        <f>AD44*AD16</f>
        <v>31.43822276323796</v>
      </c>
      <c r="AE45" s="57"/>
      <c r="AF45" s="58">
        <f>AF44*AF16</f>
        <v>31.347090489618047</v>
      </c>
      <c r="AG45" s="57"/>
      <c r="AH45" s="58">
        <f>AH44*AH16</f>
        <v>28.386815247574734</v>
      </c>
      <c r="AI45" s="57"/>
      <c r="AJ45" s="58">
        <f>AJ44*AJ16</f>
        <v>28.439082615389658</v>
      </c>
      <c r="AK45" s="57"/>
      <c r="AL45" s="58">
        <f>AL44*AL16</f>
        <v>28.451973704233506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29</v>
      </c>
      <c r="Q46" s="60"/>
      <c r="R46" s="60"/>
      <c r="S46" s="59"/>
      <c r="T46" s="58">
        <f>T45-T17</f>
        <v>18.404683840749421</v>
      </c>
      <c r="U46" s="57"/>
      <c r="V46" s="58">
        <f>V45-V17</f>
        <v>17.432817652020553</v>
      </c>
      <c r="W46" s="57"/>
      <c r="X46" s="58">
        <f>X45-X17</f>
        <v>17.495268138801269</v>
      </c>
      <c r="Y46" s="57"/>
      <c r="Z46" s="58">
        <f>Z45-Z17</f>
        <v>17.632638830781264</v>
      </c>
      <c r="AA46" s="57"/>
      <c r="AB46" s="58">
        <f>AB45-AB17</f>
        <v>15.109057061918261</v>
      </c>
      <c r="AC46" s="57"/>
      <c r="AD46" s="58">
        <f>AD45-AD17</f>
        <v>15.43822276323796</v>
      </c>
      <c r="AE46" s="57"/>
      <c r="AF46" s="58">
        <f>AF45-AF17</f>
        <v>15.347090489618047</v>
      </c>
      <c r="AG46" s="57"/>
      <c r="AH46" s="58">
        <f>AH45-AH17</f>
        <v>14.386815247574734</v>
      </c>
      <c r="AI46" s="57"/>
      <c r="AJ46" s="58">
        <f>AJ45-AJ17</f>
        <v>13.439082615389658</v>
      </c>
      <c r="AK46" s="57"/>
      <c r="AL46" s="58">
        <f>AL45-AL17</f>
        <v>12.451973704233506</v>
      </c>
      <c r="AM46" s="57"/>
    </row>
    <row r="47" spans="1:39" ht="18.75" customHeight="1" x14ac:dyDescent="0.25">
      <c r="A47" s="56"/>
      <c r="B47" s="55"/>
      <c r="C47" s="54"/>
      <c r="D47" s="53" t="s">
        <v>28</v>
      </c>
      <c r="E47" s="52"/>
      <c r="F47" s="52"/>
      <c r="G47" s="52"/>
      <c r="H47" s="51"/>
      <c r="I47" s="53" t="s">
        <v>27</v>
      </c>
      <c r="J47" s="52"/>
      <c r="K47" s="52"/>
      <c r="L47" s="52"/>
      <c r="M47" s="52"/>
      <c r="N47" s="52"/>
      <c r="O47" s="51"/>
      <c r="P47" s="50" t="s">
        <v>26</v>
      </c>
      <c r="Q47" s="49"/>
      <c r="R47" s="49"/>
      <c r="S47" s="48"/>
      <c r="T47" s="47">
        <f>T46</f>
        <v>18.404683840749421</v>
      </c>
      <c r="U47" s="46"/>
      <c r="V47" s="47">
        <f>T47+V46</f>
        <v>35.837501492769974</v>
      </c>
      <c r="W47" s="46"/>
      <c r="X47" s="47">
        <f>V47+X46</f>
        <v>53.332769631571239</v>
      </c>
      <c r="Y47" s="46"/>
      <c r="Z47" s="47">
        <f>X47+Z46</f>
        <v>70.965408462352499</v>
      </c>
      <c r="AA47" s="46"/>
      <c r="AB47" s="47">
        <f>Z47+AB46</f>
        <v>86.074465524270764</v>
      </c>
      <c r="AC47" s="46"/>
      <c r="AD47" s="47">
        <f>AB47+AD46</f>
        <v>101.51268828750872</v>
      </c>
      <c r="AE47" s="46"/>
      <c r="AF47" s="47">
        <f>AD47+AF46</f>
        <v>116.85977877712676</v>
      </c>
      <c r="AG47" s="46"/>
      <c r="AH47" s="47">
        <f>AF47+AH46</f>
        <v>131.24659402470149</v>
      </c>
      <c r="AI47" s="46"/>
      <c r="AJ47" s="47">
        <f>AH47+AJ46</f>
        <v>144.68567664009115</v>
      </c>
      <c r="AK47" s="46"/>
      <c r="AL47" s="47">
        <f>AJ47+AL46</f>
        <v>157.13765034432464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25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</row>
    <row r="52" spans="1:39" ht="18" customHeight="1" x14ac:dyDescent="0.25">
      <c r="A52" s="3"/>
      <c r="B52" s="104"/>
      <c r="C52" s="104"/>
      <c r="D52" s="103" t="s">
        <v>41</v>
      </c>
      <c r="E52" s="102"/>
      <c r="F52" s="102"/>
      <c r="G52" s="102"/>
      <c r="H52" s="102"/>
      <c r="I52" s="101"/>
      <c r="J52" s="110" t="s">
        <v>40</v>
      </c>
      <c r="K52" s="109"/>
      <c r="L52" s="98" t="s">
        <v>38</v>
      </c>
      <c r="M52" s="97"/>
      <c r="N52" s="97"/>
      <c r="O52" s="97"/>
      <c r="P52" s="97"/>
      <c r="Q52" s="97"/>
      <c r="R52" s="97"/>
      <c r="S52" s="96"/>
      <c r="T52" s="108">
        <v>39.5</v>
      </c>
      <c r="U52" s="107"/>
      <c r="V52" s="106">
        <v>34.4</v>
      </c>
      <c r="W52" s="107"/>
      <c r="X52" s="106">
        <v>36.9</v>
      </c>
      <c r="Y52" s="107"/>
      <c r="Z52" s="106">
        <v>34.299999999999997</v>
      </c>
      <c r="AA52" s="107"/>
      <c r="AB52" s="106">
        <v>38.1</v>
      </c>
      <c r="AC52" s="107"/>
      <c r="AD52" s="106">
        <v>32.799999999999997</v>
      </c>
      <c r="AE52" s="107"/>
      <c r="AF52" s="106">
        <v>36.799999999999997</v>
      </c>
      <c r="AG52" s="107"/>
      <c r="AH52" s="106">
        <v>33.5</v>
      </c>
      <c r="AI52" s="107"/>
      <c r="AJ52" s="106">
        <v>38.799999999999997</v>
      </c>
      <c r="AK52" s="107"/>
      <c r="AL52" s="106">
        <v>35.1</v>
      </c>
      <c r="AM52" s="105"/>
    </row>
    <row r="53" spans="1:39" ht="18" customHeight="1" thickBot="1" x14ac:dyDescent="0.3">
      <c r="A53" s="3"/>
      <c r="B53" s="104"/>
      <c r="C53" s="104"/>
      <c r="D53" s="91"/>
      <c r="E53" s="90"/>
      <c r="F53" s="90"/>
      <c r="G53" s="90"/>
      <c r="H53" s="90"/>
      <c r="I53" s="89"/>
      <c r="J53" s="100"/>
      <c r="K53" s="99"/>
      <c r="L53" s="86" t="s">
        <v>37</v>
      </c>
      <c r="M53" s="85"/>
      <c r="N53" s="85"/>
      <c r="O53" s="85"/>
      <c r="P53" s="85"/>
      <c r="Q53" s="85"/>
      <c r="R53" s="85"/>
      <c r="S53" s="84"/>
      <c r="T53" s="95">
        <v>31.4</v>
      </c>
      <c r="U53" s="94"/>
      <c r="V53" s="93">
        <v>27.6</v>
      </c>
      <c r="W53" s="94"/>
      <c r="X53" s="93">
        <v>29.5</v>
      </c>
      <c r="Y53" s="94"/>
      <c r="Z53" s="93">
        <v>27.8</v>
      </c>
      <c r="AA53" s="94"/>
      <c r="AB53" s="93">
        <v>31.1</v>
      </c>
      <c r="AC53" s="94"/>
      <c r="AD53" s="93">
        <v>26.8</v>
      </c>
      <c r="AE53" s="94"/>
      <c r="AF53" s="93">
        <v>30.3</v>
      </c>
      <c r="AG53" s="94"/>
      <c r="AH53" s="93">
        <v>27.8</v>
      </c>
      <c r="AI53" s="94"/>
      <c r="AJ53" s="93">
        <v>32.799999999999997</v>
      </c>
      <c r="AK53" s="94"/>
      <c r="AL53" s="93">
        <v>30.2</v>
      </c>
      <c r="AM53" s="92"/>
    </row>
    <row r="54" spans="1:39" ht="18" customHeight="1" x14ac:dyDescent="0.25">
      <c r="A54" s="3"/>
      <c r="B54" s="104"/>
      <c r="C54" s="104"/>
      <c r="D54" s="103" t="s">
        <v>39</v>
      </c>
      <c r="E54" s="102"/>
      <c r="F54" s="102"/>
      <c r="G54" s="102"/>
      <c r="H54" s="102"/>
      <c r="I54" s="101"/>
      <c r="J54" s="100"/>
      <c r="K54" s="99"/>
      <c r="L54" s="98" t="s">
        <v>38</v>
      </c>
      <c r="M54" s="97"/>
      <c r="N54" s="97"/>
      <c r="O54" s="97"/>
      <c r="P54" s="97"/>
      <c r="Q54" s="97"/>
      <c r="R54" s="97"/>
      <c r="S54" s="96"/>
      <c r="T54" s="95">
        <v>35.9</v>
      </c>
      <c r="U54" s="94"/>
      <c r="V54" s="93">
        <v>34.5</v>
      </c>
      <c r="W54" s="94"/>
      <c r="X54" s="93">
        <v>39.4</v>
      </c>
      <c r="Y54" s="94"/>
      <c r="Z54" s="93">
        <v>33.799999999999997</v>
      </c>
      <c r="AA54" s="94"/>
      <c r="AB54" s="93">
        <v>34.9</v>
      </c>
      <c r="AC54" s="94"/>
      <c r="AD54" s="93">
        <v>39.6</v>
      </c>
      <c r="AE54" s="94"/>
      <c r="AF54" s="93">
        <v>39.700000000000003</v>
      </c>
      <c r="AG54" s="94"/>
      <c r="AH54" s="93">
        <v>34.6</v>
      </c>
      <c r="AI54" s="94"/>
      <c r="AJ54" s="93">
        <v>38.700000000000003</v>
      </c>
      <c r="AK54" s="94"/>
      <c r="AL54" s="93">
        <v>37.299999999999997</v>
      </c>
      <c r="AM54" s="92"/>
    </row>
    <row r="55" spans="1:39" ht="18" customHeight="1" thickBot="1" x14ac:dyDescent="0.3">
      <c r="A55" s="3"/>
      <c r="B55" s="3"/>
      <c r="C55" s="3"/>
      <c r="D55" s="91"/>
      <c r="E55" s="90"/>
      <c r="F55" s="90"/>
      <c r="G55" s="90"/>
      <c r="H55" s="90"/>
      <c r="I55" s="89"/>
      <c r="J55" s="88"/>
      <c r="K55" s="87"/>
      <c r="L55" s="86" t="s">
        <v>37</v>
      </c>
      <c r="M55" s="85"/>
      <c r="N55" s="85"/>
      <c r="O55" s="85"/>
      <c r="P55" s="85"/>
      <c r="Q55" s="85"/>
      <c r="R55" s="85"/>
      <c r="S55" s="84"/>
      <c r="T55" s="83">
        <v>28.4</v>
      </c>
      <c r="U55" s="82"/>
      <c r="V55" s="81">
        <v>27.6</v>
      </c>
      <c r="W55" s="82"/>
      <c r="X55" s="81">
        <v>31.4</v>
      </c>
      <c r="Y55" s="82"/>
      <c r="Z55" s="81">
        <v>27.1</v>
      </c>
      <c r="AA55" s="82"/>
      <c r="AB55" s="81">
        <v>28.4</v>
      </c>
      <c r="AC55" s="82"/>
      <c r="AD55" s="81">
        <v>32.4</v>
      </c>
      <c r="AE55" s="82"/>
      <c r="AF55" s="81">
        <v>32.799999999999997</v>
      </c>
      <c r="AG55" s="82"/>
      <c r="AH55" s="81">
        <v>28.9</v>
      </c>
      <c r="AI55" s="82"/>
      <c r="AJ55" s="81">
        <v>32.6</v>
      </c>
      <c r="AK55" s="82"/>
      <c r="AL55" s="81">
        <v>31.8</v>
      </c>
      <c r="AM55" s="80"/>
    </row>
    <row r="56" spans="1:39" ht="18.75" customHeight="1" thickBot="1" x14ac:dyDescent="0.3">
      <c r="A56" s="50"/>
      <c r="B56" s="49"/>
      <c r="C56" s="48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7"/>
      <c r="P56" s="61">
        <v>1</v>
      </c>
      <c r="Q56" s="60"/>
      <c r="R56" s="60"/>
      <c r="S56" s="59"/>
      <c r="T56" s="76">
        <f>(T52-T53)/T53*100</f>
        <v>25.796178343949052</v>
      </c>
      <c r="U56" s="75"/>
      <c r="V56" s="76">
        <f>(V52-V53)/V53*100</f>
        <v>24.637681159420278</v>
      </c>
      <c r="W56" s="75"/>
      <c r="X56" s="76">
        <f>(X52-X53)/X53*100</f>
        <v>25.084745762711858</v>
      </c>
      <c r="Y56" s="75"/>
      <c r="Z56" s="76">
        <f>(Z52-Z53)/Z53*100</f>
        <v>23.381294964028765</v>
      </c>
      <c r="AA56" s="75"/>
      <c r="AB56" s="76">
        <f>(AB52-AB53)/AB53*100</f>
        <v>22.508038585209004</v>
      </c>
      <c r="AC56" s="75"/>
      <c r="AD56" s="76">
        <f>(AD52-AD53)/AD53*100</f>
        <v>22.388059701492523</v>
      </c>
      <c r="AE56" s="75"/>
      <c r="AF56" s="76">
        <f>(AF52-AF53)/AF53*100</f>
        <v>21.45214521452144</v>
      </c>
      <c r="AG56" s="75"/>
      <c r="AH56" s="76">
        <f>(AH52-AH53)/AH53*100</f>
        <v>20.503597122302157</v>
      </c>
      <c r="AI56" s="75"/>
      <c r="AJ56" s="76">
        <f>(AJ52-AJ53)/AJ53*100</f>
        <v>18.292682926829272</v>
      </c>
      <c r="AK56" s="75"/>
      <c r="AL56" s="76">
        <f>(AL52-AL53)/AL53*100</f>
        <v>16.225165562913915</v>
      </c>
      <c r="AM56" s="75"/>
    </row>
    <row r="57" spans="1:39" ht="18.75" customHeight="1" thickBot="1" x14ac:dyDescent="0.3">
      <c r="A57" s="53"/>
      <c r="B57" s="52"/>
      <c r="C57" s="51"/>
      <c r="D57" s="53" t="s">
        <v>36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>
        <f>(T54-T55)/T55*100</f>
        <v>26.408450704225356</v>
      </c>
      <c r="U57" s="75"/>
      <c r="V57" s="76">
        <f>(V54-V55)/V55*100</f>
        <v>24.999999999999993</v>
      </c>
      <c r="W57" s="75"/>
      <c r="X57" s="76">
        <f>(X54-X55)/X55*100</f>
        <v>25.477707006369428</v>
      </c>
      <c r="Y57" s="75"/>
      <c r="Z57" s="76">
        <f>(Z54-Z55)/Z55*100</f>
        <v>24.72324723247231</v>
      </c>
      <c r="AA57" s="75"/>
      <c r="AB57" s="76">
        <f>(AB54-AB55)/AB55*100</f>
        <v>22.887323943661972</v>
      </c>
      <c r="AC57" s="75"/>
      <c r="AD57" s="76">
        <f>(AD54-AD55)/AD55*100</f>
        <v>22.222222222222232</v>
      </c>
      <c r="AE57" s="75"/>
      <c r="AF57" s="76">
        <f>(AF54-AF55)/AF55*100</f>
        <v>21.036585365853679</v>
      </c>
      <c r="AG57" s="75"/>
      <c r="AH57" s="76">
        <f>(AH54-AH55)/AH55*100</f>
        <v>19.72318339100347</v>
      </c>
      <c r="AI57" s="75"/>
      <c r="AJ57" s="76">
        <f>(AJ54-AJ55)/AJ55*100</f>
        <v>18.711656441717793</v>
      </c>
      <c r="AK57" s="75"/>
      <c r="AL57" s="76">
        <f>(AL54-AL55)/AL55*100</f>
        <v>17.295597484276719</v>
      </c>
      <c r="AM57" s="75"/>
    </row>
    <row r="58" spans="1:39" ht="18.75" customHeight="1" thickBot="1" x14ac:dyDescent="0.3">
      <c r="A58" s="41"/>
      <c r="B58" s="40"/>
      <c r="C58" s="39"/>
      <c r="D58" s="53" t="s">
        <v>35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42822</v>
      </c>
      <c r="B59" s="73"/>
      <c r="C59" s="72"/>
      <c r="D59" s="53" t="s">
        <v>34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33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32</v>
      </c>
      <c r="Q60" s="60"/>
      <c r="R60" s="60"/>
      <c r="S60" s="59"/>
      <c r="T60" s="66">
        <f>(T56+T57)/2</f>
        <v>26.102314524087205</v>
      </c>
      <c r="U60" s="65"/>
      <c r="V60" s="66">
        <f>(V56+V57)/2</f>
        <v>24.818840579710134</v>
      </c>
      <c r="W60" s="65"/>
      <c r="X60" s="66">
        <f>(X56+X57)/2</f>
        <v>25.281226384540645</v>
      </c>
      <c r="Y60" s="65"/>
      <c r="Z60" s="66">
        <f>(Z56+Z57)/2</f>
        <v>24.052271098250536</v>
      </c>
      <c r="AA60" s="65"/>
      <c r="AB60" s="66">
        <f>(AB56+AB57)/2</f>
        <v>22.697681264435488</v>
      </c>
      <c r="AC60" s="65"/>
      <c r="AD60" s="66">
        <f>(AD56+AD57)/2</f>
        <v>22.305140961857376</v>
      </c>
      <c r="AE60" s="65"/>
      <c r="AF60" s="66">
        <f>(AF56+AF57)/2</f>
        <v>21.244365290187559</v>
      </c>
      <c r="AG60" s="65"/>
      <c r="AH60" s="66">
        <f>(AH56+AH57)/2</f>
        <v>20.113390256652814</v>
      </c>
      <c r="AI60" s="65"/>
      <c r="AJ60" s="66">
        <f>(AJ56+AJ57)/2</f>
        <v>18.502169684273532</v>
      </c>
      <c r="AK60" s="65"/>
      <c r="AL60" s="66">
        <f>(AL56+AL57)/2</f>
        <v>16.760381523595317</v>
      </c>
      <c r="AM60" s="65"/>
    </row>
    <row r="61" spans="1:39" ht="18.75" customHeight="1" thickBot="1" x14ac:dyDescent="0.3">
      <c r="A61" s="56"/>
      <c r="B61" s="3"/>
      <c r="C61" s="54"/>
      <c r="D61" s="50" t="s">
        <v>31</v>
      </c>
      <c r="E61" s="49"/>
      <c r="F61" s="49"/>
      <c r="G61" s="49"/>
      <c r="H61" s="48"/>
      <c r="I61" s="61" t="s">
        <v>30</v>
      </c>
      <c r="J61" s="60"/>
      <c r="K61" s="60"/>
      <c r="L61" s="60"/>
      <c r="M61" s="60"/>
      <c r="N61" s="60"/>
      <c r="O61" s="59"/>
      <c r="P61" s="61" t="s">
        <v>29</v>
      </c>
      <c r="Q61" s="60"/>
      <c r="R61" s="60"/>
      <c r="S61" s="59"/>
      <c r="T61" s="58">
        <f>T60*T16</f>
        <v>33.410962590831623</v>
      </c>
      <c r="U61" s="57"/>
      <c r="V61" s="58">
        <f>V60*V16</f>
        <v>32.512681159420275</v>
      </c>
      <c r="W61" s="57"/>
      <c r="X61" s="58">
        <f>X60*X16</f>
        <v>32.359969772212025</v>
      </c>
      <c r="Y61" s="57"/>
      <c r="Z61" s="58">
        <f>Z60*Z16</f>
        <v>30.065338872813172</v>
      </c>
      <c r="AA61" s="57"/>
      <c r="AB61" s="58">
        <f>AB60*AB16</f>
        <v>30.414892894343556</v>
      </c>
      <c r="AC61" s="57"/>
      <c r="AD61" s="58">
        <f>AD60*AD16</f>
        <v>31.450248756218897</v>
      </c>
      <c r="AE61" s="57"/>
      <c r="AF61" s="58">
        <f>AF60*AF16</f>
        <v>31.441660629477589</v>
      </c>
      <c r="AG61" s="57"/>
      <c r="AH61" s="58">
        <f>AH60*AH16</f>
        <v>29.767817579846163</v>
      </c>
      <c r="AI61" s="57"/>
      <c r="AJ61" s="58">
        <f>AJ60*AJ16</f>
        <v>29.418449797994917</v>
      </c>
      <c r="AK61" s="57"/>
      <c r="AL61" s="58">
        <f>AL60*AL16</f>
        <v>26.984214252988462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29</v>
      </c>
      <c r="Q62" s="60"/>
      <c r="R62" s="60"/>
      <c r="S62" s="59"/>
      <c r="T62" s="58">
        <f>T61-T17</f>
        <v>19.410962590831623</v>
      </c>
      <c r="U62" s="57"/>
      <c r="V62" s="58">
        <f>V61-V17</f>
        <v>18.512681159420275</v>
      </c>
      <c r="W62" s="57"/>
      <c r="X62" s="58">
        <f>X61-X17</f>
        <v>18.359969772212025</v>
      </c>
      <c r="Y62" s="57"/>
      <c r="Z62" s="58">
        <f>Z61-Z17</f>
        <v>16.065338872813172</v>
      </c>
      <c r="AA62" s="57"/>
      <c r="AB62" s="58">
        <f>AB61-AB17</f>
        <v>15.414892894343556</v>
      </c>
      <c r="AC62" s="57"/>
      <c r="AD62" s="58">
        <f>AD61-AD17</f>
        <v>15.450248756218897</v>
      </c>
      <c r="AE62" s="57"/>
      <c r="AF62" s="58">
        <f>AF61-AF17</f>
        <v>15.441660629477589</v>
      </c>
      <c r="AG62" s="57"/>
      <c r="AH62" s="58">
        <f>AH61-AH17</f>
        <v>15.767817579846163</v>
      </c>
      <c r="AI62" s="57"/>
      <c r="AJ62" s="58">
        <f>AJ61-AJ17</f>
        <v>14.418449797994917</v>
      </c>
      <c r="AK62" s="57"/>
      <c r="AL62" s="58">
        <f>AL61-AL17</f>
        <v>10.984214252988462</v>
      </c>
      <c r="AM62" s="57"/>
    </row>
    <row r="63" spans="1:39" ht="18.75" customHeight="1" x14ac:dyDescent="0.25">
      <c r="A63" s="56"/>
      <c r="B63" s="55"/>
      <c r="C63" s="54"/>
      <c r="D63" s="53" t="s">
        <v>28</v>
      </c>
      <c r="E63" s="52"/>
      <c r="F63" s="52"/>
      <c r="G63" s="52"/>
      <c r="H63" s="51"/>
      <c r="I63" s="53" t="s">
        <v>27</v>
      </c>
      <c r="J63" s="52"/>
      <c r="K63" s="52"/>
      <c r="L63" s="52"/>
      <c r="M63" s="52"/>
      <c r="N63" s="52"/>
      <c r="O63" s="51"/>
      <c r="P63" s="50" t="s">
        <v>26</v>
      </c>
      <c r="Q63" s="49"/>
      <c r="R63" s="49"/>
      <c r="S63" s="48"/>
      <c r="T63" s="47">
        <f>T62</f>
        <v>19.410962590831623</v>
      </c>
      <c r="U63" s="46"/>
      <c r="V63" s="47">
        <f>T63+V62</f>
        <v>37.923643750251898</v>
      </c>
      <c r="W63" s="46"/>
      <c r="X63" s="47">
        <f>V63+X62</f>
        <v>56.283613522463924</v>
      </c>
      <c r="Y63" s="46"/>
      <c r="Z63" s="47">
        <f>X63+Z62</f>
        <v>72.348952395277095</v>
      </c>
      <c r="AA63" s="46"/>
      <c r="AB63" s="47">
        <f>Z63+AB62</f>
        <v>87.763845289620647</v>
      </c>
      <c r="AC63" s="46"/>
      <c r="AD63" s="47">
        <f>AB63+AD62</f>
        <v>103.21409404583954</v>
      </c>
      <c r="AE63" s="46"/>
      <c r="AF63" s="47">
        <f>AD63+AF62</f>
        <v>118.65575467531713</v>
      </c>
      <c r="AG63" s="46"/>
      <c r="AH63" s="47">
        <f>AF63+AH62</f>
        <v>134.42357225516329</v>
      </c>
      <c r="AI63" s="46"/>
      <c r="AJ63" s="47">
        <f>AH63+AJ62</f>
        <v>148.84202205315822</v>
      </c>
      <c r="AK63" s="46"/>
      <c r="AL63" s="47">
        <f>AJ63+AL62</f>
        <v>159.82623630614668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25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24</v>
      </c>
      <c r="B68" s="34"/>
      <c r="C68" s="33">
        <v>29</v>
      </c>
      <c r="D68" s="33">
        <v>30</v>
      </c>
      <c r="E68" s="33">
        <v>31</v>
      </c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23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23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23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22</v>
      </c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O70" s="20"/>
      <c r="P70" s="19" t="s">
        <v>17</v>
      </c>
      <c r="Q70" s="19" t="s">
        <v>20</v>
      </c>
      <c r="R70" s="19" t="s">
        <v>21</v>
      </c>
      <c r="S70" s="19" t="s">
        <v>20</v>
      </c>
      <c r="T70" s="19" t="s">
        <v>12</v>
      </c>
      <c r="U70" s="19" t="s">
        <v>17</v>
      </c>
      <c r="V70" s="19" t="s">
        <v>17</v>
      </c>
      <c r="W70" s="19" t="s">
        <v>17</v>
      </c>
      <c r="X70" s="19" t="s">
        <v>20</v>
      </c>
      <c r="Y70" s="19" t="s">
        <v>21</v>
      </c>
      <c r="Z70" s="18" t="s">
        <v>20</v>
      </c>
      <c r="AA70" s="17"/>
      <c r="AB70" s="19" t="s">
        <v>9</v>
      </c>
      <c r="AC70" s="19" t="s">
        <v>9</v>
      </c>
      <c r="AD70" s="19" t="s">
        <v>19</v>
      </c>
      <c r="AE70" s="19" t="s">
        <v>17</v>
      </c>
      <c r="AF70" s="19" t="s">
        <v>16</v>
      </c>
      <c r="AG70" s="19" t="s">
        <v>19</v>
      </c>
      <c r="AH70" s="19" t="s">
        <v>18</v>
      </c>
      <c r="AI70" s="19" t="s">
        <v>17</v>
      </c>
      <c r="AJ70" s="19" t="s">
        <v>17</v>
      </c>
      <c r="AK70" s="19" t="s">
        <v>11</v>
      </c>
      <c r="AL70" s="18" t="s">
        <v>16</v>
      </c>
      <c r="AM70" s="17"/>
    </row>
    <row r="71" spans="1:39" ht="13.5" thickBot="1" x14ac:dyDescent="0.25">
      <c r="A71" s="16" t="s">
        <v>15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0"/>
      <c r="AA71" s="9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0"/>
      <c r="AM71" s="9"/>
    </row>
    <row r="72" spans="1:39" x14ac:dyDescent="0.2">
      <c r="A72" s="24" t="s">
        <v>14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 t="s">
        <v>13</v>
      </c>
      <c r="R72" s="22" t="s">
        <v>12</v>
      </c>
      <c r="S72" s="22"/>
      <c r="T72" s="22"/>
      <c r="U72" s="22"/>
      <c r="V72" s="22"/>
      <c r="W72" s="22"/>
      <c r="X72" s="22"/>
      <c r="Y72" s="22"/>
      <c r="Z72" s="21" t="s">
        <v>12</v>
      </c>
      <c r="AA72" s="20"/>
      <c r="AB72" s="19" t="s">
        <v>10</v>
      </c>
      <c r="AC72" s="19"/>
      <c r="AD72" s="19"/>
      <c r="AE72" s="19"/>
      <c r="AF72" s="19"/>
      <c r="AG72" s="19"/>
      <c r="AH72" s="19" t="s">
        <v>11</v>
      </c>
      <c r="AI72" s="19" t="s">
        <v>10</v>
      </c>
      <c r="AJ72" s="19" t="s">
        <v>9</v>
      </c>
      <c r="AK72" s="19"/>
      <c r="AL72" s="18" t="s">
        <v>8</v>
      </c>
      <c r="AM72" s="17"/>
    </row>
    <row r="73" spans="1:39" ht="13.5" thickBot="1" x14ac:dyDescent="0.25">
      <c r="A73" s="16" t="s">
        <v>7</v>
      </c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3"/>
      <c r="AA73" s="1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0"/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6</v>
      </c>
      <c r="D77" s="3"/>
      <c r="E77" s="6" t="s">
        <v>5</v>
      </c>
      <c r="F77" s="6"/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4</v>
      </c>
      <c r="U77" s="5"/>
      <c r="V77" s="5"/>
      <c r="W77" s="5"/>
      <c r="X77" s="5"/>
      <c r="Y77" s="5"/>
      <c r="Z77" s="5"/>
      <c r="AA77" s="8" t="s">
        <v>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20:I21"/>
    <mergeCell ref="J20:K23"/>
    <mergeCell ref="L20:S20"/>
    <mergeCell ref="T20:U20"/>
    <mergeCell ref="L23:S23"/>
    <mergeCell ref="T23:U23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J47:AK48"/>
    <mergeCell ref="AL47:AM48"/>
    <mergeCell ref="P48:S48"/>
    <mergeCell ref="B50:AM50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M71"/>
    <mergeCell ref="A71:B71"/>
    <mergeCell ref="A72:B72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X72:X73"/>
    <mergeCell ref="Y72:Y73"/>
    <mergeCell ref="M72:M73"/>
    <mergeCell ref="N72:O73"/>
    <mergeCell ref="P72:P73"/>
    <mergeCell ref="Q72:Q73"/>
    <mergeCell ref="R72:R73"/>
    <mergeCell ref="S72:S73"/>
    <mergeCell ref="A73:B73"/>
    <mergeCell ref="C80:AL80"/>
    <mergeCell ref="AI72:AI73"/>
    <mergeCell ref="AJ72:AJ73"/>
    <mergeCell ref="AK72:AK73"/>
    <mergeCell ref="AL72:AM73"/>
    <mergeCell ref="T72:T73"/>
    <mergeCell ref="U72:U73"/>
    <mergeCell ref="V72:V73"/>
    <mergeCell ref="W72:W73"/>
    <mergeCell ref="AE72:AE73"/>
    <mergeCell ref="AF72:AF73"/>
    <mergeCell ref="AG72:AG73"/>
    <mergeCell ref="AH72:AH73"/>
    <mergeCell ref="Z72:AA73"/>
    <mergeCell ref="AB72:AB73"/>
    <mergeCell ref="AC72:AC73"/>
    <mergeCell ref="AD72:AD7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яровий ячмінь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2024-05-13T19:25:28Z</dcterms:created>
  <dcterms:modified xsi:type="dcterms:W3CDTF">2024-05-13T19:26:25Z</dcterms:modified>
</cp:coreProperties>
</file>