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data_drought\DATA_base_soil_water\ТСГ-6_2017\ТСГ-6_2017_Полтавська\Полтава\озима пшениця\"/>
    </mc:Choice>
  </mc:AlternateContent>
  <xr:revisionPtr revIDLastSave="0" documentId="13_ncr:1_{973A45F7-9E12-4194-88FA-4E7D08D65526}" xr6:coauthVersionLast="47" xr6:coauthVersionMax="47" xr10:uidLastSave="{00000000-0000-0000-0000-000000000000}"/>
  <bookViews>
    <workbookView xWindow="-120" yWindow="-120" windowWidth="29040" windowHeight="15840" xr2:uid="{E5CF08FE-FCA2-4F7E-8678-062CB69C28E3}"/>
  </bookViews>
  <sheets>
    <sheet name="вересень(зміна ділянки) (2)" sheetId="1" r:id="rId1"/>
  </sheets>
  <definedNames>
    <definedName name="_xlnm.Print_Area" localSheetId="0">'вересень(зміна ділянки) (2)'!$A$1:$AN$80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" i="1" l="1"/>
  <c r="V24" i="1"/>
  <c r="X24" i="1"/>
  <c r="Z24" i="1"/>
  <c r="AB24" i="1"/>
  <c r="AD24" i="1"/>
  <c r="AF24" i="1"/>
  <c r="AF28" i="1" s="1"/>
  <c r="AF29" i="1" s="1"/>
  <c r="AF30" i="1" s="1"/>
  <c r="AH24" i="1"/>
  <c r="AH28" i="1" s="1"/>
  <c r="AH29" i="1" s="1"/>
  <c r="AH30" i="1" s="1"/>
  <c r="AJ24" i="1"/>
  <c r="AJ28" i="1" s="1"/>
  <c r="AJ29" i="1" s="1"/>
  <c r="AJ30" i="1" s="1"/>
  <c r="AL24" i="1"/>
  <c r="AL28" i="1" s="1"/>
  <c r="AL29" i="1" s="1"/>
  <c r="AL30" i="1" s="1"/>
  <c r="T25" i="1"/>
  <c r="V25" i="1"/>
  <c r="X25" i="1"/>
  <c r="Z25" i="1"/>
  <c r="AB25" i="1"/>
  <c r="AD25" i="1"/>
  <c r="AF25" i="1"/>
  <c r="AH25" i="1"/>
  <c r="AJ25" i="1"/>
  <c r="AL25" i="1"/>
  <c r="T28" i="1"/>
  <c r="T29" i="1" s="1"/>
  <c r="T30" i="1" s="1"/>
  <c r="T31" i="1" s="1"/>
  <c r="V28" i="1"/>
  <c r="V29" i="1" s="1"/>
  <c r="V30" i="1" s="1"/>
  <c r="X28" i="1"/>
  <c r="Z28" i="1"/>
  <c r="AB28" i="1"/>
  <c r="AD28" i="1"/>
  <c r="X29" i="1"/>
  <c r="X30" i="1" s="1"/>
  <c r="Z29" i="1"/>
  <c r="Z30" i="1" s="1"/>
  <c r="AB29" i="1"/>
  <c r="AD29" i="1"/>
  <c r="AB30" i="1"/>
  <c r="AD30" i="1"/>
  <c r="T40" i="1"/>
  <c r="V40" i="1"/>
  <c r="X40" i="1"/>
  <c r="Z40" i="1"/>
  <c r="AB40" i="1"/>
  <c r="AD40" i="1"/>
  <c r="AF40" i="1"/>
  <c r="AF44" i="1" s="1"/>
  <c r="AF45" i="1" s="1"/>
  <c r="AF46" i="1" s="1"/>
  <c r="AH40" i="1"/>
  <c r="AH44" i="1" s="1"/>
  <c r="AH45" i="1" s="1"/>
  <c r="AH46" i="1" s="1"/>
  <c r="AJ40" i="1"/>
  <c r="AJ44" i="1" s="1"/>
  <c r="AJ45" i="1" s="1"/>
  <c r="AJ46" i="1" s="1"/>
  <c r="AL40" i="1"/>
  <c r="AL44" i="1" s="1"/>
  <c r="AL45" i="1" s="1"/>
  <c r="AL46" i="1" s="1"/>
  <c r="T41" i="1"/>
  <c r="V41" i="1"/>
  <c r="X41" i="1"/>
  <c r="Z41" i="1"/>
  <c r="AB41" i="1"/>
  <c r="AD41" i="1"/>
  <c r="AF41" i="1"/>
  <c r="AH41" i="1"/>
  <c r="AJ41" i="1"/>
  <c r="AL41" i="1"/>
  <c r="T44" i="1"/>
  <c r="T45" i="1" s="1"/>
  <c r="T46" i="1" s="1"/>
  <c r="T47" i="1" s="1"/>
  <c r="V44" i="1"/>
  <c r="V45" i="1" s="1"/>
  <c r="V46" i="1" s="1"/>
  <c r="X44" i="1"/>
  <c r="Z44" i="1"/>
  <c r="AB44" i="1"/>
  <c r="AB45" i="1" s="1"/>
  <c r="AB46" i="1" s="1"/>
  <c r="AD44" i="1"/>
  <c r="X45" i="1"/>
  <c r="X46" i="1" s="1"/>
  <c r="Z45" i="1"/>
  <c r="Z46" i="1" s="1"/>
  <c r="AD45" i="1"/>
  <c r="AD46" i="1"/>
  <c r="T56" i="1"/>
  <c r="T60" i="1" s="1"/>
  <c r="T61" i="1" s="1"/>
  <c r="T62" i="1" s="1"/>
  <c r="T63" i="1" s="1"/>
  <c r="V56" i="1"/>
  <c r="X56" i="1"/>
  <c r="Z56" i="1"/>
  <c r="AB56" i="1"/>
  <c r="AD56" i="1"/>
  <c r="AF56" i="1"/>
  <c r="AF60" i="1" s="1"/>
  <c r="AF61" i="1" s="1"/>
  <c r="AF62" i="1" s="1"/>
  <c r="AH56" i="1"/>
  <c r="AH60" i="1" s="1"/>
  <c r="AH61" i="1" s="1"/>
  <c r="AH62" i="1" s="1"/>
  <c r="AJ56" i="1"/>
  <c r="AJ60" i="1" s="1"/>
  <c r="AJ61" i="1" s="1"/>
  <c r="AJ62" i="1" s="1"/>
  <c r="AL56" i="1"/>
  <c r="AL60" i="1" s="1"/>
  <c r="AL61" i="1" s="1"/>
  <c r="AL62" i="1" s="1"/>
  <c r="T57" i="1"/>
  <c r="V57" i="1"/>
  <c r="X57" i="1"/>
  <c r="X60" i="1" s="1"/>
  <c r="X61" i="1" s="1"/>
  <c r="X62" i="1" s="1"/>
  <c r="Z57" i="1"/>
  <c r="AB57" i="1"/>
  <c r="AD57" i="1"/>
  <c r="AF57" i="1"/>
  <c r="AH57" i="1"/>
  <c r="AJ57" i="1"/>
  <c r="AL57" i="1"/>
  <c r="V60" i="1"/>
  <c r="V61" i="1" s="1"/>
  <c r="V62" i="1" s="1"/>
  <c r="Z60" i="1"/>
  <c r="AB60" i="1"/>
  <c r="AB61" i="1" s="1"/>
  <c r="AB62" i="1" s="1"/>
  <c r="AD60" i="1"/>
  <c r="Z61" i="1"/>
  <c r="Z62" i="1" s="1"/>
  <c r="AD61" i="1"/>
  <c r="AD62" i="1"/>
  <c r="N70" i="1"/>
  <c r="Z70" i="1"/>
  <c r="AL70" i="1"/>
  <c r="N72" i="1"/>
  <c r="Z72" i="1"/>
  <c r="AL72" i="1"/>
  <c r="V47" i="1" l="1"/>
  <c r="X47" i="1" s="1"/>
  <c r="Z47" i="1" s="1"/>
  <c r="AB47" i="1" s="1"/>
  <c r="AD47" i="1" s="1"/>
  <c r="AF47" i="1" s="1"/>
  <c r="AH47" i="1" s="1"/>
  <c r="AJ47" i="1" s="1"/>
  <c r="AL47" i="1" s="1"/>
  <c r="V63" i="1"/>
  <c r="X63" i="1" s="1"/>
  <c r="Z63" i="1" s="1"/>
  <c r="AB63" i="1" s="1"/>
  <c r="AD63" i="1" s="1"/>
  <c r="AF63" i="1" s="1"/>
  <c r="AH63" i="1" s="1"/>
  <c r="AJ63" i="1" s="1"/>
  <c r="AL63" i="1" s="1"/>
  <c r="V31" i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<sst xmlns="http://schemas.openxmlformats.org/spreadsheetml/2006/main" count="108" uniqueCount="58">
  <si>
    <t>Зауваження після критичного контролю_________________________________________________________________________________________________</t>
  </si>
  <si>
    <t>(П.І.Б.)</t>
  </si>
  <si>
    <t xml:space="preserve">Підпис </t>
  </si>
  <si>
    <t>Горбань Ю.В.</t>
  </si>
  <si>
    <t>Звягольська О.В.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</si>
  <si>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</si>
  <si>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Технік-агрометеоролог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</si>
  <si>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</si>
  <si>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опадів, мм</t>
  </si>
  <si>
    <t>Сума</t>
  </si>
  <si>
    <t>повітря,  °С</t>
  </si>
  <si>
    <t>Сер.т-ра</t>
  </si>
  <si>
    <t>за період</t>
  </si>
  <si>
    <t>Дата</t>
  </si>
  <si>
    <t>Примітка  20.09 сівба озимої пшениці________________________________________________________________________________________________________________</t>
  </si>
  <si>
    <t>підсумком</t>
  </si>
  <si>
    <t>наростаючим</t>
  </si>
  <si>
    <t>продуктивної</t>
  </si>
  <si>
    <t>вологи, мм</t>
  </si>
  <si>
    <t>по шарах</t>
  </si>
  <si>
    <t>загальної</t>
  </si>
  <si>
    <t>Запаси</t>
  </si>
  <si>
    <t>середня</t>
  </si>
  <si>
    <t>по повторностях</t>
  </si>
  <si>
    <t>ґрунту</t>
  </si>
  <si>
    <t>абсолютно сухого</t>
  </si>
  <si>
    <t>Вологість в % від</t>
  </si>
  <si>
    <t xml:space="preserve">сухого грунту  </t>
  </si>
  <si>
    <t xml:space="preserve">вологого грунту  </t>
  </si>
  <si>
    <t>ІІ повторність</t>
  </si>
  <si>
    <t>Вага (г)</t>
  </si>
  <si>
    <t>І повторність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</si>
  <si>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</si>
  <si>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</si>
  <si>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продуктивної при НВ</t>
  </si>
  <si>
    <t>непродуктивної</t>
  </si>
  <si>
    <t>Об'ємна маса ґрунту, г/ см³</t>
  </si>
  <si>
    <t>місяць, рік)</t>
  </si>
  <si>
    <t>Значення показника на глибині ґрунту  , см</t>
  </si>
  <si>
    <t>Назва  показника</t>
  </si>
  <si>
    <t>( число,</t>
  </si>
  <si>
    <t xml:space="preserve">Рік визначення агрогідрологічних властивостей ґрунту </t>
  </si>
  <si>
    <t>7п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</si>
  <si>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</si>
  <si>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>Темно-сірий опідзолений середньосуглинковий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</si>
  <si>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</si>
  <si>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 xml:space="preserve">соя </t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</si>
  <si>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</si>
  <si>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</si>
  <si>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t>Озима пшениця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</si>
  <si>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   </t>
    </r>
  </si>
  <si>
    <t>Полтавська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</si>
  <si>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               </t>
    </r>
  </si>
  <si>
    <t>Полтава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</si>
  <si>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</si>
  <si>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Вологість у відсотках від маси абсолютно сухого ґрунту та запаси вологи в ґрунті</t>
  </si>
  <si>
    <t>ГІДРОМЕТЕОРОЛОГІЧНА СЛУЖБА УКРАЇНИ</t>
  </si>
  <si>
    <t>ТСГ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</si>
</sst>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"/>
  </numFmts>
  <fonts count="19" x14ac:knownFonts="1"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2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3" xfId="0" applyNumberFormat="1" applyBorder="1" applyAlignment="1" applyProtection="1">
      <alignment horizontal="center"/>
      <protection locked="0"/>
    </xf>
    <xf numFmtId="1" fontId="5" fillId="0" borderId="3" xfId="0" applyNumberFormat="1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center"/>
      <protection locked="0"/>
    </xf>
    <xf numFmtId="164" fontId="0" fillId="0" borderId="3" xfId="0" applyNumberFormat="1" applyBorder="1" applyAlignment="1" applyProtection="1">
      <alignment horizontal="center"/>
      <protection locked="0"/>
    </xf>
    <xf numFmtId="164" fontId="5" fillId="0" borderId="3" xfId="0" applyNumberFormat="1" applyFont="1" applyBorder="1" applyAlignment="1" applyProtection="1">
      <alignment horizontal="center"/>
      <protection locked="0"/>
    </xf>
    <xf numFmtId="0" fontId="6" fillId="0" borderId="3" xfId="0" applyFont="1" applyBorder="1" applyAlignment="1" applyProtection="1">
      <alignment horizontal="center"/>
      <protection locked="0"/>
    </xf>
    <xf numFmtId="0" fontId="6" fillId="0" borderId="4" xfId="0" applyFont="1" applyBorder="1" applyProtection="1">
      <protection locked="0"/>
    </xf>
    <xf numFmtId="0" fontId="6" fillId="0" borderId="1" xfId="0" applyFont="1" applyBorder="1" applyProtection="1">
      <protection locked="0"/>
    </xf>
    <xf numFmtId="0" fontId="7" fillId="0" borderId="6" xfId="0" applyFont="1" applyBorder="1" applyAlignment="1">
      <alignment horizontal="center" vertical="center"/>
    </xf>
    <xf numFmtId="0" fontId="8" fillId="0" borderId="5" xfId="0" applyFont="1" applyBorder="1" applyProtection="1">
      <protection locked="0"/>
    </xf>
    <xf numFmtId="0" fontId="6" fillId="0" borderId="7" xfId="0" applyFont="1" applyBorder="1" applyProtection="1">
      <protection locked="0"/>
    </xf>
    <xf numFmtId="0" fontId="6" fillId="0" borderId="5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0" xfId="0" applyFont="1"/>
    <xf numFmtId="1" fontId="9" fillId="2" borderId="3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/>
    <xf numFmtId="0" fontId="1" fillId="0" borderId="1" xfId="0" applyFont="1" applyBorder="1"/>
    <xf numFmtId="0" fontId="1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3" xfId="0" applyFont="1" applyBorder="1"/>
    <xf numFmtId="0" fontId="2" fillId="0" borderId="3" xfId="0" applyFont="1" applyBorder="1" applyAlignment="1">
      <alignment horizontal="center"/>
    </xf>
    <xf numFmtId="0" fontId="2" fillId="0" borderId="12" xfId="0" applyFont="1" applyBorder="1"/>
    <xf numFmtId="0" fontId="1" fillId="0" borderId="12" xfId="0" applyFont="1" applyBorder="1"/>
    <xf numFmtId="0" fontId="2" fillId="0" borderId="13" xfId="0" applyFont="1" applyBorder="1"/>
    <xf numFmtId="164" fontId="9" fillId="2" borderId="3" xfId="0" applyNumberFormat="1" applyFont="1" applyFill="1" applyBorder="1" applyAlignment="1">
      <alignment horizontal="center"/>
    </xf>
    <xf numFmtId="14" fontId="4" fillId="0" borderId="3" xfId="0" applyNumberFormat="1" applyFont="1" applyBorder="1" applyAlignment="1" applyProtection="1">
      <alignment horizontal="center"/>
      <protection locked="0"/>
    </xf>
    <xf numFmtId="164" fontId="9" fillId="0" borderId="3" xfId="0" applyNumberFormat="1" applyFont="1" applyBorder="1" applyAlignment="1" applyProtection="1">
      <alignment horizontal="center"/>
      <protection locked="0"/>
    </xf>
    <xf numFmtId="164" fontId="10" fillId="2" borderId="3" xfId="0" applyNumberFormat="1" applyFont="1" applyFill="1" applyBorder="1" applyAlignment="1">
      <alignment horizontal="center"/>
    </xf>
    <xf numFmtId="0" fontId="2" fillId="0" borderId="14" xfId="0" applyFont="1" applyBorder="1"/>
    <xf numFmtId="0" fontId="2" fillId="0" borderId="7" xfId="0" applyFont="1" applyBorder="1"/>
    <xf numFmtId="0" fontId="2" fillId="0" borderId="15" xfId="0" applyFont="1" applyBorder="1"/>
    <xf numFmtId="164" fontId="11" fillId="0" borderId="16" xfId="0" applyNumberFormat="1" applyFont="1" applyBorder="1" applyAlignment="1" applyProtection="1">
      <alignment horizontal="center"/>
      <protection locked="0"/>
    </xf>
    <xf numFmtId="164" fontId="11" fillId="0" borderId="17" xfId="0" applyNumberFormat="1" applyFont="1" applyBorder="1" applyAlignment="1" applyProtection="1">
      <alignment horizontal="center"/>
      <protection locked="0"/>
    </xf>
    <xf numFmtId="164" fontId="11" fillId="0" borderId="18" xfId="0" applyNumberFormat="1" applyFont="1" applyBorder="1" applyAlignment="1" applyProtection="1">
      <alignment horizontal="center"/>
      <protection locked="0"/>
    </xf>
    <xf numFmtId="0" fontId="1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/>
    </xf>
    <xf numFmtId="164" fontId="11" fillId="0" borderId="20" xfId="0" applyNumberFormat="1" applyFont="1" applyBorder="1" applyAlignment="1" applyProtection="1">
      <alignment horizontal="center"/>
      <protection locked="0"/>
    </xf>
    <xf numFmtId="164" fontId="11" fillId="0" borderId="21" xfId="0" applyNumberFormat="1" applyFont="1" applyBorder="1" applyAlignment="1" applyProtection="1">
      <alignment horizontal="center"/>
      <protection locked="0"/>
    </xf>
    <xf numFmtId="164" fontId="11" fillId="0" borderId="22" xfId="0" applyNumberFormat="1" applyFont="1" applyBorder="1" applyAlignment="1" applyProtection="1">
      <alignment horizontal="center"/>
      <protection locked="0"/>
    </xf>
    <xf numFmtId="0" fontId="12" fillId="0" borderId="23" xfId="0" applyFont="1" applyBorder="1" applyAlignment="1">
      <alignment horizontal="center"/>
    </xf>
    <xf numFmtId="0" fontId="2" fillId="0" borderId="0" xfId="0" applyFont="1" applyAlignment="1">
      <alignment horizontal="left"/>
    </xf>
    <xf numFmtId="164" fontId="11" fillId="0" borderId="24" xfId="0" applyNumberFormat="1" applyFont="1" applyBorder="1" applyAlignment="1" applyProtection="1">
      <alignment horizontal="center"/>
      <protection locked="0"/>
    </xf>
    <xf numFmtId="164" fontId="11" fillId="0" borderId="25" xfId="0" applyNumberFormat="1" applyFont="1" applyBorder="1" applyAlignment="1" applyProtection="1">
      <alignment horizontal="center"/>
      <protection locked="0"/>
    </xf>
    <xf numFmtId="164" fontId="11" fillId="0" borderId="26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3" fillId="2" borderId="3" xfId="0" applyNumberFormat="1" applyFont="1" applyFill="1" applyBorder="1" applyAlignment="1">
      <alignment horizontal="center"/>
    </xf>
    <xf numFmtId="164" fontId="0" fillId="0" borderId="0" xfId="0" applyNumberFormat="1"/>
    <xf numFmtId="164" fontId="13" fillId="2" borderId="3" xfId="0" applyNumberFormat="1" applyFont="1" applyFill="1" applyBorder="1" applyAlignment="1">
      <alignment horizontal="center"/>
    </xf>
    <xf numFmtId="164" fontId="10" fillId="0" borderId="3" xfId="0" applyNumberFormat="1" applyFont="1" applyBorder="1" applyAlignment="1" applyProtection="1">
      <alignment horizontal="center"/>
      <protection locked="0"/>
    </xf>
    <xf numFmtId="165" fontId="2" fillId="0" borderId="4" xfId="0" applyNumberFormat="1" applyFont="1" applyBorder="1" applyAlignment="1" applyProtection="1">
      <alignment horizontal="center"/>
      <protection locked="0"/>
    </xf>
    <xf numFmtId="164" fontId="2" fillId="0" borderId="0" xfId="0" applyNumberFormat="1" applyFont="1" applyAlignment="1">
      <alignment horizontal="center"/>
    </xf>
    <xf numFmtId="164" fontId="11" fillId="2" borderId="3" xfId="0" applyNumberFormat="1" applyFont="1" applyFill="1" applyBorder="1" applyAlignment="1">
      <alignment horizontal="center"/>
    </xf>
    <xf numFmtId="0" fontId="12" fillId="0" borderId="19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 vertical="center" textRotation="90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2" fillId="0" borderId="23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1" fillId="0" borderId="14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0" fillId="0" borderId="27" xfId="0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27" xfId="0" applyFont="1" applyBorder="1" applyProtection="1">
      <protection locked="0"/>
    </xf>
    <xf numFmtId="0" fontId="10" fillId="0" borderId="27" xfId="0" applyFont="1" applyBorder="1" applyProtection="1">
      <protection locked="0"/>
    </xf>
    <xf numFmtId="0" fontId="10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0" borderId="27" xfId="0" applyFont="1" applyBorder="1" applyProtection="1">
      <protection locked="0"/>
    </xf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3" xfId="0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7999-F5A1-4CD9-A2AA-2D5424A09BC4}">
  <dimension ref="A1:BI82"/>
  <sheetViews>
    <sheetView tabSelected="1" workbookViewId="0">
      <selection activeCell="A27" sqref="A27:C28"/>
    </sheetView>
  </sheetViews>
  <sheetFormatPr defaultRowHeight="12.75" x14ac:dyDescent="0.2"/>
  <cols>
    <col min="1" max="1" width="4.6640625" customWidth="1"/>
    <col min="2" max="2" width="4.33203125" customWidth="1"/>
    <col min="3" max="37" width="4.83203125" customWidth="1"/>
    <col min="38" max="38" width="5" customWidth="1"/>
    <col min="39" max="39" width="3.5" customWidth="1"/>
    <col min="42" max="61" width="4.33203125" customWidth="1"/>
  </cols>
  <sheetData>
    <row r="1" spans="1:39" ht="13.5" thickBot="1" x14ac:dyDescent="0.25"/>
    <row r="2" spans="1:39" ht="19.5" thickBot="1" x14ac:dyDescent="0.35">
      <c r="AG2" s="95" t="s">
        <v>57</v>
      </c>
      <c r="AH2" s="95"/>
      <c r="AI2" s="95"/>
      <c r="AJ2" s="95"/>
    </row>
    <row r="3" spans="1:39" ht="18.75" x14ac:dyDescent="0.3">
      <c r="A3" s="94" t="s">
        <v>56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</row>
    <row r="4" spans="1:39" s="93" customFormat="1" ht="18.75" x14ac:dyDescent="0.3">
      <c r="A4" s="94" t="s">
        <v>55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</row>
    <row r="5" spans="1:39" s="93" customFormat="1" ht="18.75" x14ac:dyDescent="0.3"/>
    <row r="6" spans="1:39" s="1" customFormat="1" ht="15.75" x14ac:dyDescent="0.25">
      <c r="D6" s="90" t="s">
        <v>54</v>
      </c>
      <c r="E6" s="91"/>
      <c r="F6" s="91"/>
      <c r="G6" s="92" t="s">
        <v>53</v>
      </c>
      <c r="H6" s="92"/>
      <c r="I6" s="92"/>
      <c r="J6" s="92"/>
      <c r="K6" s="92"/>
      <c r="L6" s="92"/>
      <c r="M6" s="92"/>
      <c r="N6" s="92"/>
      <c r="O6" s="92"/>
      <c r="P6" s="92"/>
      <c r="Q6" s="91"/>
      <c r="R6" s="91"/>
      <c r="T6" s="90" t="s">
        <v>52</v>
      </c>
      <c r="U6" s="90"/>
      <c r="V6" s="90"/>
      <c r="W6" s="90"/>
      <c r="X6" s="90"/>
      <c r="Y6" s="90"/>
      <c r="Z6" s="90" t="s">
        <v>51</v>
      </c>
      <c r="AA6" s="89"/>
      <c r="AB6" s="89"/>
      <c r="AC6" s="89"/>
      <c r="AD6" s="89"/>
      <c r="AE6" s="89"/>
      <c r="AF6" s="89"/>
      <c r="AG6" s="86"/>
      <c r="AH6" s="86"/>
      <c r="AI6" s="86"/>
      <c r="AJ6" s="86"/>
      <c r="AK6" s="86"/>
      <c r="AL6" s="86"/>
      <c r="AM6" s="86"/>
    </row>
    <row r="7" spans="1:39" s="1" customFormat="1" x14ac:dyDescent="0.2"/>
    <row r="8" spans="1:39" s="1" customFormat="1" ht="15" x14ac:dyDescent="0.25">
      <c r="A8" s="4" t="s">
        <v>50</v>
      </c>
      <c r="B8" s="4"/>
      <c r="C8" s="88"/>
      <c r="D8" s="88" t="s">
        <v>49</v>
      </c>
      <c r="E8" s="88"/>
      <c r="F8" s="88"/>
      <c r="G8" s="88"/>
      <c r="H8" s="88"/>
      <c r="I8" s="88"/>
      <c r="J8" s="4"/>
      <c r="K8" s="4" t="s">
        <v>48</v>
      </c>
      <c r="L8" s="4"/>
      <c r="M8" s="88"/>
      <c r="N8" s="88">
        <v>32</v>
      </c>
      <c r="O8" s="88"/>
      <c r="P8" s="88"/>
      <c r="Q8" s="4"/>
      <c r="R8" s="4"/>
      <c r="S8" s="4"/>
      <c r="T8" s="4"/>
      <c r="U8" s="4"/>
      <c r="V8" s="4"/>
      <c r="W8" s="4"/>
      <c r="X8" s="4" t="s">
        <v>47</v>
      </c>
      <c r="Y8" s="4"/>
      <c r="Z8" s="4"/>
      <c r="AA8" s="4" t="s">
        <v>46</v>
      </c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4"/>
    </row>
    <row r="9" spans="1:39" s="1" customFormat="1" ht="14.2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s="1" customFormat="1" ht="15" x14ac:dyDescent="0.25">
      <c r="A10" s="4" t="s">
        <v>45</v>
      </c>
      <c r="B10" s="4"/>
      <c r="C10" s="88" t="s">
        <v>44</v>
      </c>
      <c r="D10" s="88"/>
      <c r="E10" s="88"/>
      <c r="F10" s="88"/>
      <c r="G10" s="88"/>
      <c r="H10" s="88"/>
      <c r="I10" s="88"/>
      <c r="J10" s="88"/>
      <c r="K10" s="88"/>
      <c r="L10" s="4"/>
      <c r="M10" s="4"/>
      <c r="N10" s="4"/>
      <c r="O10" s="87" t="s">
        <v>43</v>
      </c>
      <c r="P10" s="87"/>
      <c r="Q10" s="87"/>
      <c r="R10" s="86" t="s">
        <v>42</v>
      </c>
      <c r="S10" s="86"/>
      <c r="T10" s="4" t="s">
        <v>41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86">
        <v>2005</v>
      </c>
      <c r="AK10" s="86"/>
      <c r="AL10" s="86"/>
      <c r="AM10" s="4"/>
    </row>
    <row r="11" spans="1:39" s="1" customFormat="1" ht="13.5" thickBot="1" x14ac:dyDescent="0.25"/>
    <row r="12" spans="1:39" s="1" customFormat="1" ht="15" x14ac:dyDescent="0.25">
      <c r="A12" s="79" t="s">
        <v>13</v>
      </c>
      <c r="B12" s="79"/>
      <c r="C12" s="79"/>
      <c r="D12" s="85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3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3"/>
    </row>
    <row r="13" spans="1:39" s="1" customFormat="1" ht="15" thickBot="1" x14ac:dyDescent="0.25">
      <c r="A13" s="82" t="s">
        <v>40</v>
      </c>
      <c r="B13" s="82"/>
      <c r="C13" s="82"/>
      <c r="D13" s="82" t="s">
        <v>39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76" t="s">
        <v>38</v>
      </c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</row>
    <row r="14" spans="1:39" s="1" customFormat="1" ht="15.75" thickBot="1" x14ac:dyDescent="0.3">
      <c r="A14" s="76" t="s">
        <v>37</v>
      </c>
      <c r="B14" s="76"/>
      <c r="C14" s="76"/>
      <c r="D14" s="7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77"/>
      <c r="T14" s="75">
        <v>10</v>
      </c>
      <c r="U14" s="75"/>
      <c r="V14" s="75">
        <v>20</v>
      </c>
      <c r="W14" s="75"/>
      <c r="X14" s="75">
        <v>30</v>
      </c>
      <c r="Y14" s="75"/>
      <c r="Z14" s="75">
        <v>40</v>
      </c>
      <c r="AA14" s="75"/>
      <c r="AB14" s="75">
        <v>50</v>
      </c>
      <c r="AC14" s="75"/>
      <c r="AD14" s="75">
        <v>60</v>
      </c>
      <c r="AE14" s="75"/>
      <c r="AF14" s="75">
        <v>70</v>
      </c>
      <c r="AG14" s="75"/>
      <c r="AH14" s="75">
        <v>80</v>
      </c>
      <c r="AI14" s="75"/>
      <c r="AJ14" s="75">
        <v>90</v>
      </c>
      <c r="AK14" s="75"/>
      <c r="AL14" s="75">
        <v>100</v>
      </c>
      <c r="AM14" s="75"/>
    </row>
    <row r="15" spans="1:39" s="1" customFormat="1" ht="15" thickBot="1" x14ac:dyDescent="0.25">
      <c r="A15" s="75">
        <v>1</v>
      </c>
      <c r="B15" s="75"/>
      <c r="C15" s="75"/>
      <c r="D15" s="75">
        <v>2</v>
      </c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>
        <v>3</v>
      </c>
      <c r="U15" s="75"/>
      <c r="V15" s="75">
        <v>4</v>
      </c>
      <c r="W15" s="75"/>
      <c r="X15" s="75">
        <v>5</v>
      </c>
      <c r="Y15" s="75"/>
      <c r="Z15" s="75">
        <v>6</v>
      </c>
      <c r="AA15" s="75"/>
      <c r="AB15" s="75">
        <v>7</v>
      </c>
      <c r="AC15" s="75"/>
      <c r="AD15" s="75">
        <v>8</v>
      </c>
      <c r="AE15" s="75"/>
      <c r="AF15" s="75">
        <v>9</v>
      </c>
      <c r="AG15" s="75"/>
      <c r="AH15" s="75">
        <v>10</v>
      </c>
      <c r="AI15" s="75"/>
      <c r="AJ15" s="75">
        <v>11</v>
      </c>
      <c r="AK15" s="75"/>
      <c r="AL15" s="75">
        <v>12</v>
      </c>
      <c r="AM15" s="75"/>
    </row>
    <row r="16" spans="1:39" s="1" customFormat="1" ht="18.75" customHeight="1" thickBot="1" x14ac:dyDescent="0.3">
      <c r="A16" s="81"/>
      <c r="B16" s="2"/>
      <c r="C16" s="80"/>
      <c r="D16" s="75" t="s">
        <v>36</v>
      </c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4">
        <v>1.35</v>
      </c>
      <c r="U16" s="74"/>
      <c r="V16" s="74">
        <v>1.36</v>
      </c>
      <c r="W16" s="74"/>
      <c r="X16" s="74">
        <v>1.38</v>
      </c>
      <c r="Y16" s="74"/>
      <c r="Z16" s="74">
        <v>1.33</v>
      </c>
      <c r="AA16" s="74"/>
      <c r="AB16" s="74">
        <v>1.31</v>
      </c>
      <c r="AC16" s="74"/>
      <c r="AD16" s="74">
        <v>1.33</v>
      </c>
      <c r="AE16" s="74"/>
      <c r="AF16" s="74">
        <v>1.38</v>
      </c>
      <c r="AG16" s="74"/>
      <c r="AH16" s="74">
        <v>1.38</v>
      </c>
      <c r="AI16" s="74"/>
      <c r="AJ16" s="74">
        <v>1.36</v>
      </c>
      <c r="AK16" s="74"/>
      <c r="AL16" s="74">
        <v>1.35</v>
      </c>
      <c r="AM16" s="74"/>
    </row>
    <row r="17" spans="1:61" s="1" customFormat="1" ht="18.75" customHeight="1" thickBot="1" x14ac:dyDescent="0.3">
      <c r="A17" s="81"/>
      <c r="B17" s="2"/>
      <c r="C17" s="80"/>
      <c r="D17" s="79" t="s">
        <v>21</v>
      </c>
      <c r="E17" s="79"/>
      <c r="F17" s="79"/>
      <c r="G17" s="79"/>
      <c r="H17" s="79"/>
      <c r="I17" s="75" t="s">
        <v>35</v>
      </c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4">
        <v>10</v>
      </c>
      <c r="U17" s="74"/>
      <c r="V17" s="74">
        <v>10</v>
      </c>
      <c r="W17" s="74"/>
      <c r="X17" s="74">
        <v>10</v>
      </c>
      <c r="Y17" s="74"/>
      <c r="Z17" s="74">
        <v>13</v>
      </c>
      <c r="AA17" s="74"/>
      <c r="AB17" s="74">
        <v>13</v>
      </c>
      <c r="AC17" s="74"/>
      <c r="AD17" s="74">
        <v>13</v>
      </c>
      <c r="AE17" s="74"/>
      <c r="AF17" s="74">
        <v>13</v>
      </c>
      <c r="AG17" s="74"/>
      <c r="AH17" s="74">
        <v>13</v>
      </c>
      <c r="AI17" s="74"/>
      <c r="AJ17" s="74">
        <v>12</v>
      </c>
      <c r="AK17" s="74"/>
      <c r="AL17" s="74">
        <v>13</v>
      </c>
      <c r="AM17" s="74"/>
    </row>
    <row r="18" spans="1:61" s="1" customFormat="1" ht="18.75" customHeight="1" thickBot="1" x14ac:dyDescent="0.3">
      <c r="A18" s="78"/>
      <c r="B18" s="5"/>
      <c r="C18" s="77"/>
      <c r="D18" s="76" t="s">
        <v>18</v>
      </c>
      <c r="E18" s="76"/>
      <c r="F18" s="76"/>
      <c r="G18" s="76"/>
      <c r="H18" s="76"/>
      <c r="I18" s="75" t="s">
        <v>34</v>
      </c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4">
        <v>26</v>
      </c>
      <c r="U18" s="74"/>
      <c r="V18" s="74">
        <v>21</v>
      </c>
      <c r="W18" s="74"/>
      <c r="X18" s="74">
        <v>22</v>
      </c>
      <c r="Y18" s="74"/>
      <c r="Z18" s="74">
        <v>18</v>
      </c>
      <c r="AA18" s="74"/>
      <c r="AB18" s="74">
        <v>18</v>
      </c>
      <c r="AC18" s="74"/>
      <c r="AD18" s="74">
        <v>16</v>
      </c>
      <c r="AE18" s="74"/>
      <c r="AF18" s="74">
        <v>19</v>
      </c>
      <c r="AG18" s="74"/>
      <c r="AH18" s="74">
        <v>19</v>
      </c>
      <c r="AI18" s="74"/>
      <c r="AJ18" s="74">
        <v>21</v>
      </c>
      <c r="AK18" s="74"/>
      <c r="AL18" s="74">
        <v>20</v>
      </c>
      <c r="AM18" s="74"/>
    </row>
    <row r="19" spans="1:61" s="1" customFormat="1" ht="18.75" customHeight="1" thickBot="1" x14ac:dyDescent="0.3">
      <c r="A19" s="2"/>
      <c r="B19" s="2"/>
      <c r="C19" s="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</row>
    <row r="20" spans="1:61" s="1" customFormat="1" ht="18" customHeight="1" thickBot="1" x14ac:dyDescent="0.3">
      <c r="A20" s="2"/>
      <c r="B20" s="2"/>
      <c r="C20" s="2"/>
      <c r="D20" s="70" t="s">
        <v>31</v>
      </c>
      <c r="E20" s="70"/>
      <c r="F20" s="70"/>
      <c r="G20" s="70"/>
      <c r="H20" s="70"/>
      <c r="I20" s="70"/>
      <c r="J20" s="69" t="s">
        <v>30</v>
      </c>
      <c r="K20" s="69"/>
      <c r="L20" s="71" t="s">
        <v>28</v>
      </c>
      <c r="M20" s="71"/>
      <c r="N20" s="71"/>
      <c r="O20" s="71"/>
      <c r="P20" s="71"/>
      <c r="Q20" s="71"/>
      <c r="R20" s="71"/>
      <c r="S20" s="71"/>
      <c r="T20" s="59"/>
      <c r="U20" s="59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7"/>
      <c r="AM20" s="57"/>
    </row>
    <row r="21" spans="1:61" s="1" customFormat="1" ht="18" customHeight="1" thickBot="1" x14ac:dyDescent="0.3">
      <c r="A21" s="2"/>
      <c r="B21" s="2"/>
      <c r="C21" s="2"/>
      <c r="D21" s="70"/>
      <c r="E21" s="70"/>
      <c r="F21" s="70"/>
      <c r="G21" s="70"/>
      <c r="H21" s="70"/>
      <c r="I21" s="70"/>
      <c r="J21" s="69"/>
      <c r="K21" s="69"/>
      <c r="L21" s="68" t="s">
        <v>27</v>
      </c>
      <c r="M21" s="68"/>
      <c r="N21" s="68"/>
      <c r="O21" s="68"/>
      <c r="P21" s="68"/>
      <c r="Q21" s="68"/>
      <c r="R21" s="68"/>
      <c r="S21" s="68"/>
      <c r="T21" s="54"/>
      <c r="U21" s="54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2"/>
      <c r="AM21" s="52"/>
    </row>
    <row r="22" spans="1:61" s="1" customFormat="1" ht="18" customHeight="1" thickBot="1" x14ac:dyDescent="0.3">
      <c r="A22" s="2"/>
      <c r="B22" s="2"/>
      <c r="C22" s="2"/>
      <c r="D22" s="70" t="s">
        <v>29</v>
      </c>
      <c r="E22" s="70"/>
      <c r="F22" s="70"/>
      <c r="G22" s="70"/>
      <c r="H22" s="70"/>
      <c r="I22" s="70"/>
      <c r="J22" s="69"/>
      <c r="K22" s="69"/>
      <c r="L22" s="71" t="s">
        <v>28</v>
      </c>
      <c r="M22" s="71"/>
      <c r="N22" s="71"/>
      <c r="O22" s="71"/>
      <c r="P22" s="71"/>
      <c r="Q22" s="71"/>
      <c r="R22" s="71"/>
      <c r="S22" s="71"/>
      <c r="T22" s="54"/>
      <c r="U22" s="54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2"/>
      <c r="AM22" s="52"/>
    </row>
    <row r="23" spans="1:61" s="1" customFormat="1" ht="18" customHeight="1" thickBot="1" x14ac:dyDescent="0.3">
      <c r="A23" s="2"/>
      <c r="B23" s="2"/>
      <c r="C23" s="2"/>
      <c r="D23" s="70"/>
      <c r="E23" s="70"/>
      <c r="F23" s="70"/>
      <c r="G23" s="70"/>
      <c r="H23" s="70"/>
      <c r="I23" s="70"/>
      <c r="J23" s="69"/>
      <c r="K23" s="69"/>
      <c r="L23" s="68" t="s">
        <v>27</v>
      </c>
      <c r="M23" s="68"/>
      <c r="N23" s="68"/>
      <c r="O23" s="68"/>
      <c r="P23" s="68"/>
      <c r="Q23" s="68"/>
      <c r="R23" s="68"/>
      <c r="S23" s="68"/>
      <c r="T23" s="48"/>
      <c r="U23" s="48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6"/>
      <c r="AM23" s="46"/>
    </row>
    <row r="24" spans="1:61" ht="18.75" customHeight="1" thickBot="1" x14ac:dyDescent="0.3">
      <c r="A24" s="30"/>
      <c r="B24" s="30"/>
      <c r="C24" s="30"/>
      <c r="D24" s="45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3"/>
      <c r="P24" s="35">
        <v>1</v>
      </c>
      <c r="Q24" s="35"/>
      <c r="R24" s="35"/>
      <c r="S24" s="35"/>
      <c r="T24" s="67" t="e">
        <f>(T20-T21)/T21*100</f>
        <v>#DIV/0!</v>
      </c>
      <c r="U24" s="67"/>
      <c r="V24" s="67" t="e">
        <f>(V20-V21)/V21*100</f>
        <v>#DIV/0!</v>
      </c>
      <c r="W24" s="67"/>
      <c r="X24" s="67" t="e">
        <f>(X20-X21)/X21*100</f>
        <v>#DIV/0!</v>
      </c>
      <c r="Y24" s="67"/>
      <c r="Z24" s="67" t="e">
        <f>(Z20-Z21)/Z21*100</f>
        <v>#DIV/0!</v>
      </c>
      <c r="AA24" s="67"/>
      <c r="AB24" s="67" t="e">
        <f>(AB20-AB21)/AB21*100</f>
        <v>#DIV/0!</v>
      </c>
      <c r="AC24" s="67"/>
      <c r="AD24" s="67" t="e">
        <f>(AD20-AD21)/AD21*100</f>
        <v>#DIV/0!</v>
      </c>
      <c r="AE24" s="67"/>
      <c r="AF24" s="67" t="e">
        <f>(AF20-AF21)/AF21*100</f>
        <v>#DIV/0!</v>
      </c>
      <c r="AG24" s="67"/>
      <c r="AH24" s="67" t="e">
        <f>(AH20-AH21)/AH21*100</f>
        <v>#DIV/0!</v>
      </c>
      <c r="AI24" s="67"/>
      <c r="AJ24" s="67" t="e">
        <f>(AJ20-AJ21)/AJ21*100</f>
        <v>#DIV/0!</v>
      </c>
      <c r="AK24" s="67"/>
      <c r="AL24" s="67" t="e">
        <f>(AL20-AL21)/AL21*100</f>
        <v>#DIV/0!</v>
      </c>
      <c r="AM24" s="67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6"/>
      <c r="BG24" s="66"/>
      <c r="BH24" s="66"/>
      <c r="BI24" s="66"/>
    </row>
    <row r="25" spans="1:61" ht="18.75" customHeight="1" thickBot="1" x14ac:dyDescent="0.3">
      <c r="A25" s="31"/>
      <c r="B25" s="31"/>
      <c r="C25" s="31"/>
      <c r="D25" s="31" t="s">
        <v>26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5">
        <v>2</v>
      </c>
      <c r="Q25" s="35"/>
      <c r="R25" s="35"/>
      <c r="S25" s="35"/>
      <c r="T25" s="67" t="e">
        <f>(T22-T23)/T23*100</f>
        <v>#DIV/0!</v>
      </c>
      <c r="U25" s="67"/>
      <c r="V25" s="67" t="e">
        <f>(V22-V23)/V23*100</f>
        <v>#DIV/0!</v>
      </c>
      <c r="W25" s="67"/>
      <c r="X25" s="67" t="e">
        <f>(X22-X23)/X23*100</f>
        <v>#DIV/0!</v>
      </c>
      <c r="Y25" s="67"/>
      <c r="Z25" s="67" t="e">
        <f>(Z22-Z23)/Z23*100</f>
        <v>#DIV/0!</v>
      </c>
      <c r="AA25" s="67"/>
      <c r="AB25" s="67" t="e">
        <f>(AB22-AB23)/AB23*100</f>
        <v>#DIV/0!</v>
      </c>
      <c r="AC25" s="67"/>
      <c r="AD25" s="67" t="e">
        <f>(AD22-AD23)/AD23*100</f>
        <v>#DIV/0!</v>
      </c>
      <c r="AE25" s="67"/>
      <c r="AF25" s="67" t="e">
        <f>(AF22-AF23)/AF23*100</f>
        <v>#DIV/0!</v>
      </c>
      <c r="AG25" s="67"/>
      <c r="AH25" s="67" t="e">
        <f>(AH22-AH23)/AH23*100</f>
        <v>#DIV/0!</v>
      </c>
      <c r="AI25" s="67"/>
      <c r="AJ25" s="67" t="e">
        <f>(AJ22-AJ23)/AJ23*100</f>
        <v>#DIV/0!</v>
      </c>
      <c r="AK25" s="67"/>
      <c r="AL25" s="67" t="e">
        <f>(AL22-AL23)/AL23*100</f>
        <v>#DIV/0!</v>
      </c>
      <c r="AM25" s="67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</row>
    <row r="26" spans="1:61" ht="18.75" customHeight="1" thickBot="1" x14ac:dyDescent="0.3">
      <c r="A26" s="65"/>
      <c r="B26" s="65"/>
      <c r="C26" s="65"/>
      <c r="D26" s="31" t="s">
        <v>25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5">
        <v>3</v>
      </c>
      <c r="Q26" s="35"/>
      <c r="R26" s="35"/>
      <c r="S26" s="35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41"/>
      <c r="AK26" s="41"/>
      <c r="AL26" s="41"/>
      <c r="AM26" s="41"/>
    </row>
    <row r="27" spans="1:61" ht="18.75" customHeight="1" thickBot="1" x14ac:dyDescent="0.3">
      <c r="A27" s="40"/>
      <c r="B27" s="40"/>
      <c r="C27" s="40"/>
      <c r="D27" s="31" t="s">
        <v>24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5">
        <v>4</v>
      </c>
      <c r="Q27" s="35"/>
      <c r="R27" s="35"/>
      <c r="S27" s="35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41"/>
      <c r="AK27" s="41"/>
      <c r="AL27" s="41"/>
      <c r="AM27" s="41"/>
    </row>
    <row r="28" spans="1:61" ht="18.75" customHeight="1" thickBot="1" x14ac:dyDescent="0.3">
      <c r="A28" s="40"/>
      <c r="B28" s="40"/>
      <c r="C28" s="40"/>
      <c r="D28" s="24" t="s">
        <v>23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35" t="s">
        <v>22</v>
      </c>
      <c r="Q28" s="35"/>
      <c r="R28" s="35"/>
      <c r="S28" s="35"/>
      <c r="T28" s="63" t="e">
        <f>(T24+T25)/2</f>
        <v>#DIV/0!</v>
      </c>
      <c r="U28" s="63"/>
      <c r="V28" s="63" t="e">
        <f>(V24+V25)/2</f>
        <v>#DIV/0!</v>
      </c>
      <c r="W28" s="63"/>
      <c r="X28" s="63" t="e">
        <f>(X24+X25)/2</f>
        <v>#DIV/0!</v>
      </c>
      <c r="Y28" s="63"/>
      <c r="Z28" s="63" t="e">
        <f>(Z24+Z25)/2</f>
        <v>#DIV/0!</v>
      </c>
      <c r="AA28" s="63"/>
      <c r="AB28" s="63" t="e">
        <f>(AB24+AB25)/2</f>
        <v>#DIV/0!</v>
      </c>
      <c r="AC28" s="63"/>
      <c r="AD28" s="63" t="e">
        <f>(AD24+AD25)/2</f>
        <v>#DIV/0!</v>
      </c>
      <c r="AE28" s="63"/>
      <c r="AF28" s="63" t="e">
        <f>(AF24+AF25)/2</f>
        <v>#DIV/0!</v>
      </c>
      <c r="AG28" s="63"/>
      <c r="AH28" s="63" t="e">
        <f>(AH24+AH25)/2</f>
        <v>#DIV/0!</v>
      </c>
      <c r="AI28" s="63"/>
      <c r="AJ28" s="63" t="e">
        <f>(AJ24+AJ25)/2</f>
        <v>#DIV/0!</v>
      </c>
      <c r="AK28" s="63"/>
      <c r="AL28" s="63" t="e">
        <f>(AL24+AL25)/2</f>
        <v>#DIV/0!</v>
      </c>
      <c r="AM28" s="63"/>
      <c r="AP28" s="62"/>
      <c r="AR28" s="62"/>
      <c r="AS28" s="62"/>
      <c r="AT28" s="62"/>
      <c r="AV28" s="62"/>
      <c r="AW28" s="62"/>
      <c r="AX28" s="62"/>
      <c r="AY28" s="62"/>
      <c r="AZ28" s="62"/>
      <c r="BB28" s="62"/>
      <c r="BD28" s="62"/>
      <c r="BF28" s="62"/>
      <c r="BG28" s="62"/>
      <c r="BH28" s="62"/>
    </row>
    <row r="29" spans="1:61" ht="18.75" customHeight="1" thickBot="1" x14ac:dyDescent="0.3">
      <c r="A29" s="34"/>
      <c r="B29" s="22"/>
      <c r="C29" s="32"/>
      <c r="D29" s="30" t="s">
        <v>21</v>
      </c>
      <c r="E29" s="30"/>
      <c r="F29" s="30"/>
      <c r="G29" s="30"/>
      <c r="H29" s="30"/>
      <c r="I29" s="35" t="s">
        <v>20</v>
      </c>
      <c r="J29" s="35"/>
      <c r="K29" s="35"/>
      <c r="L29" s="35"/>
      <c r="M29" s="35"/>
      <c r="N29" s="35"/>
      <c r="O29" s="35"/>
      <c r="P29" s="35" t="s">
        <v>19</v>
      </c>
      <c r="Q29" s="35"/>
      <c r="R29" s="35"/>
      <c r="S29" s="35"/>
      <c r="T29" s="61" t="e">
        <f>T28*T16</f>
        <v>#DIV/0!</v>
      </c>
      <c r="U29" s="61"/>
      <c r="V29" s="61" t="e">
        <f>V28*V16</f>
        <v>#DIV/0!</v>
      </c>
      <c r="W29" s="61"/>
      <c r="X29" s="61" t="e">
        <f>X28*X16</f>
        <v>#DIV/0!</v>
      </c>
      <c r="Y29" s="61"/>
      <c r="Z29" s="61" t="e">
        <f>Z28*Z16</f>
        <v>#DIV/0!</v>
      </c>
      <c r="AA29" s="61"/>
      <c r="AB29" s="61" t="e">
        <f>AB28*AB16</f>
        <v>#DIV/0!</v>
      </c>
      <c r="AC29" s="61"/>
      <c r="AD29" s="61" t="e">
        <f>AD28*AD16</f>
        <v>#DIV/0!</v>
      </c>
      <c r="AE29" s="61"/>
      <c r="AF29" s="61" t="e">
        <f>AF28*AF16</f>
        <v>#DIV/0!</v>
      </c>
      <c r="AG29" s="61"/>
      <c r="AH29" s="61" t="e">
        <f>AH28*AH16</f>
        <v>#DIV/0!</v>
      </c>
      <c r="AI29" s="61"/>
      <c r="AJ29" s="61" t="e">
        <f>AJ28*AJ16</f>
        <v>#DIV/0!</v>
      </c>
      <c r="AK29" s="61"/>
      <c r="AL29" s="61" t="e">
        <f>AL28*AL16</f>
        <v>#DIV/0!</v>
      </c>
      <c r="AM29" s="61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</row>
    <row r="30" spans="1:61" ht="18.75" customHeight="1" thickBot="1" x14ac:dyDescent="0.3">
      <c r="A30" s="34"/>
      <c r="B30" s="33"/>
      <c r="C30" s="37"/>
      <c r="D30" s="38"/>
      <c r="E30" s="22"/>
      <c r="F30" s="22"/>
      <c r="G30" s="22"/>
      <c r="H30" s="37"/>
      <c r="I30" s="22"/>
      <c r="J30" s="22"/>
      <c r="K30" s="22"/>
      <c r="L30" s="22"/>
      <c r="M30" s="22"/>
      <c r="N30" s="22"/>
      <c r="O30" s="36"/>
      <c r="P30" s="35" t="s">
        <v>19</v>
      </c>
      <c r="Q30" s="35"/>
      <c r="R30" s="35"/>
      <c r="S30" s="35"/>
      <c r="T30" s="61" t="e">
        <f>T29-T17</f>
        <v>#DIV/0!</v>
      </c>
      <c r="U30" s="61"/>
      <c r="V30" s="61" t="e">
        <f>V29-V17</f>
        <v>#DIV/0!</v>
      </c>
      <c r="W30" s="61"/>
      <c r="X30" s="61" t="e">
        <f>X29-X17</f>
        <v>#DIV/0!</v>
      </c>
      <c r="Y30" s="61"/>
      <c r="Z30" s="61" t="e">
        <f>Z29-Z17</f>
        <v>#DIV/0!</v>
      </c>
      <c r="AA30" s="61"/>
      <c r="AB30" s="61" t="e">
        <f>AB29-AB17</f>
        <v>#DIV/0!</v>
      </c>
      <c r="AC30" s="61"/>
      <c r="AD30" s="61" t="e">
        <f>AD29-AD17</f>
        <v>#DIV/0!</v>
      </c>
      <c r="AE30" s="61"/>
      <c r="AF30" s="61" t="e">
        <f>AF29-AF17</f>
        <v>#DIV/0!</v>
      </c>
      <c r="AG30" s="61"/>
      <c r="AH30" s="61" t="e">
        <f>AH29-AH17</f>
        <v>#DIV/0!</v>
      </c>
      <c r="AI30" s="61"/>
      <c r="AJ30" s="61" t="e">
        <f>AJ29-AJ17</f>
        <v>#DIV/0!</v>
      </c>
      <c r="AK30" s="61"/>
      <c r="AL30" s="61" t="e">
        <f>AL29-AL17</f>
        <v>#DIV/0!</v>
      </c>
      <c r="AM30" s="61"/>
      <c r="AP30" s="60"/>
      <c r="AR30" s="60"/>
      <c r="AT30" s="60"/>
      <c r="AV30" s="60"/>
      <c r="AX30" s="60"/>
      <c r="AZ30" s="60"/>
      <c r="BB30" s="60"/>
      <c r="BD30" s="60"/>
      <c r="BF30" s="60"/>
      <c r="BH30" s="60"/>
    </row>
    <row r="31" spans="1:61" ht="18.75" customHeight="1" thickBot="1" x14ac:dyDescent="0.3">
      <c r="A31" s="34"/>
      <c r="B31" s="33"/>
      <c r="C31" s="32"/>
      <c r="D31" s="31" t="s">
        <v>18</v>
      </c>
      <c r="E31" s="31"/>
      <c r="F31" s="31"/>
      <c r="G31" s="31"/>
      <c r="H31" s="31"/>
      <c r="I31" s="31" t="s">
        <v>17</v>
      </c>
      <c r="J31" s="31"/>
      <c r="K31" s="31"/>
      <c r="L31" s="31"/>
      <c r="M31" s="31"/>
      <c r="N31" s="31"/>
      <c r="O31" s="31"/>
      <c r="P31" s="30" t="s">
        <v>16</v>
      </c>
      <c r="Q31" s="30"/>
      <c r="R31" s="30"/>
      <c r="S31" s="30"/>
      <c r="T31" s="61" t="e">
        <f>T30</f>
        <v>#DIV/0!</v>
      </c>
      <c r="U31" s="61"/>
      <c r="V31" s="61" t="e">
        <f>T31+V30</f>
        <v>#DIV/0!</v>
      </c>
      <c r="W31" s="61"/>
      <c r="X31" s="61" t="e">
        <f>V31+X30</f>
        <v>#DIV/0!</v>
      </c>
      <c r="Y31" s="61"/>
      <c r="Z31" s="61" t="e">
        <f>X31+Z30</f>
        <v>#DIV/0!</v>
      </c>
      <c r="AA31" s="61"/>
      <c r="AB31" s="61" t="e">
        <f>Z31+AB30</f>
        <v>#DIV/0!</v>
      </c>
      <c r="AC31" s="61"/>
      <c r="AD31" s="61" t="e">
        <f>AB31+AD30</f>
        <v>#DIV/0!</v>
      </c>
      <c r="AE31" s="61"/>
      <c r="AF31" s="61" t="e">
        <f>AD31+AF30</f>
        <v>#DIV/0!</v>
      </c>
      <c r="AG31" s="61"/>
      <c r="AH31" s="61" t="e">
        <f>AF31+AH30</f>
        <v>#DIV/0!</v>
      </c>
      <c r="AI31" s="61"/>
      <c r="AJ31" s="61" t="e">
        <f>AH31+AJ30</f>
        <v>#DIV/0!</v>
      </c>
      <c r="AK31" s="61"/>
      <c r="AL31" s="61" t="e">
        <f>AJ31+AL30</f>
        <v>#DIV/0!</v>
      </c>
      <c r="AM31" s="61"/>
      <c r="AP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60"/>
      <c r="BD31" s="60"/>
      <c r="BE31" s="60"/>
      <c r="BF31" s="60"/>
      <c r="BG31" s="60"/>
      <c r="BH31" s="60"/>
    </row>
    <row r="32" spans="1:61" ht="18.75" customHeight="1" thickBot="1" x14ac:dyDescent="0.3">
      <c r="A32" s="29"/>
      <c r="B32" s="26"/>
      <c r="C32" s="27"/>
      <c r="D32" s="28"/>
      <c r="E32" s="26"/>
      <c r="F32" s="26"/>
      <c r="G32" s="26"/>
      <c r="H32" s="27"/>
      <c r="I32" s="26"/>
      <c r="J32" s="26"/>
      <c r="K32" s="26"/>
      <c r="L32" s="26"/>
      <c r="M32" s="26"/>
      <c r="N32" s="26"/>
      <c r="O32" s="25"/>
      <c r="P32" s="24" t="s">
        <v>15</v>
      </c>
      <c r="Q32" s="24"/>
      <c r="R32" s="24"/>
      <c r="S32" s="24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</row>
    <row r="33" spans="1:39" ht="15" customHeight="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</row>
    <row r="34" spans="1:39" s="1" customFormat="1" ht="18" customHeight="1" x14ac:dyDescent="0.25">
      <c r="A34" s="2"/>
      <c r="B34" s="3" t="s">
        <v>32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8" customHeight="1" thickBot="1" x14ac:dyDescent="0.3">
      <c r="A35" s="22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</row>
    <row r="36" spans="1:39" ht="18" customHeight="1" thickBot="1" x14ac:dyDescent="0.3">
      <c r="A36" s="22"/>
      <c r="B36" s="56"/>
      <c r="C36" s="56"/>
      <c r="D36" s="51" t="s">
        <v>31</v>
      </c>
      <c r="E36" s="51"/>
      <c r="F36" s="51"/>
      <c r="G36" s="51"/>
      <c r="H36" s="51"/>
      <c r="I36" s="51"/>
      <c r="J36" s="50" t="s">
        <v>30</v>
      </c>
      <c r="K36" s="50"/>
      <c r="L36" s="55" t="s">
        <v>33</v>
      </c>
      <c r="M36" s="55"/>
      <c r="N36" s="55"/>
      <c r="O36" s="55"/>
      <c r="P36" s="55"/>
      <c r="Q36" s="55"/>
      <c r="R36" s="55"/>
      <c r="S36" s="55"/>
      <c r="T36" s="59">
        <v>34.1</v>
      </c>
      <c r="U36" s="59"/>
      <c r="V36" s="58">
        <v>29.3</v>
      </c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7"/>
      <c r="AM36" s="57"/>
    </row>
    <row r="37" spans="1:39" ht="18" customHeight="1" thickBot="1" x14ac:dyDescent="0.3">
      <c r="A37" s="22"/>
      <c r="B37" s="56"/>
      <c r="C37" s="56"/>
      <c r="D37" s="51"/>
      <c r="E37" s="51"/>
      <c r="F37" s="51"/>
      <c r="G37" s="51"/>
      <c r="H37" s="51"/>
      <c r="I37" s="51"/>
      <c r="J37" s="50"/>
      <c r="K37" s="50"/>
      <c r="L37" s="49" t="s">
        <v>27</v>
      </c>
      <c r="M37" s="49"/>
      <c r="N37" s="49"/>
      <c r="O37" s="49"/>
      <c r="P37" s="49"/>
      <c r="Q37" s="49"/>
      <c r="R37" s="49"/>
      <c r="S37" s="49"/>
      <c r="T37" s="54">
        <v>31.2</v>
      </c>
      <c r="U37" s="54"/>
      <c r="V37" s="53">
        <v>26.5</v>
      </c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2"/>
      <c r="AM37" s="52"/>
    </row>
    <row r="38" spans="1:39" ht="18" customHeight="1" thickBot="1" x14ac:dyDescent="0.3">
      <c r="A38" s="22"/>
      <c r="B38" s="56"/>
      <c r="C38" s="56"/>
      <c r="D38" s="51" t="s">
        <v>29</v>
      </c>
      <c r="E38" s="51"/>
      <c r="F38" s="51"/>
      <c r="G38" s="51"/>
      <c r="H38" s="51"/>
      <c r="I38" s="51"/>
      <c r="J38" s="50"/>
      <c r="K38" s="50"/>
      <c r="L38" s="55" t="s">
        <v>28</v>
      </c>
      <c r="M38" s="55"/>
      <c r="N38" s="55"/>
      <c r="O38" s="55"/>
      <c r="P38" s="55"/>
      <c r="Q38" s="55"/>
      <c r="R38" s="55"/>
      <c r="S38" s="55"/>
      <c r="T38" s="54">
        <v>43.3</v>
      </c>
      <c r="U38" s="54"/>
      <c r="V38" s="53">
        <v>42.4</v>
      </c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2"/>
      <c r="AM38" s="52"/>
    </row>
    <row r="39" spans="1:39" ht="18" customHeight="1" thickBot="1" x14ac:dyDescent="0.3">
      <c r="A39" s="22"/>
      <c r="B39" s="56"/>
      <c r="C39" s="56"/>
      <c r="D39" s="51"/>
      <c r="E39" s="51"/>
      <c r="F39" s="51"/>
      <c r="G39" s="51"/>
      <c r="H39" s="51"/>
      <c r="I39" s="51"/>
      <c r="J39" s="50"/>
      <c r="K39" s="50"/>
      <c r="L39" s="49" t="s">
        <v>27</v>
      </c>
      <c r="M39" s="49"/>
      <c r="N39" s="49"/>
      <c r="O39" s="49"/>
      <c r="P39" s="49"/>
      <c r="Q39" s="49"/>
      <c r="R39" s="49"/>
      <c r="S39" s="49"/>
      <c r="T39" s="48">
        <v>39.700000000000003</v>
      </c>
      <c r="U39" s="48"/>
      <c r="V39" s="47">
        <v>38.299999999999997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6"/>
      <c r="AM39" s="46"/>
    </row>
    <row r="40" spans="1:39" ht="18.75" customHeight="1" thickBot="1" x14ac:dyDescent="0.3">
      <c r="A40" s="30"/>
      <c r="B40" s="30"/>
      <c r="C40" s="30"/>
      <c r="D40" s="45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3"/>
      <c r="P40" s="35">
        <v>1</v>
      </c>
      <c r="Q40" s="35"/>
      <c r="R40" s="35"/>
      <c r="S40" s="35"/>
      <c r="T40" s="42">
        <f>(T36-T37)/T37*100</f>
        <v>9.2948717948718027</v>
      </c>
      <c r="U40" s="42"/>
      <c r="V40" s="42">
        <f>(V36-V37)/V37*100</f>
        <v>10.56603773584906</v>
      </c>
      <c r="W40" s="42"/>
      <c r="X40" s="42" t="e">
        <f>(X36-X37)/X37*100</f>
        <v>#DIV/0!</v>
      </c>
      <c r="Y40" s="42"/>
      <c r="Z40" s="42" t="e">
        <f>(Z36-Z37)/Z37*100</f>
        <v>#DIV/0!</v>
      </c>
      <c r="AA40" s="42"/>
      <c r="AB40" s="42" t="e">
        <f>(AB36-AB37)/AB37*100</f>
        <v>#DIV/0!</v>
      </c>
      <c r="AC40" s="42"/>
      <c r="AD40" s="42" t="e">
        <f>(AD36-AD37)/AD37*100</f>
        <v>#DIV/0!</v>
      </c>
      <c r="AE40" s="42"/>
      <c r="AF40" s="42" t="e">
        <f>(AF36-AF37)/AF37*100</f>
        <v>#DIV/0!</v>
      </c>
      <c r="AG40" s="42"/>
      <c r="AH40" s="42" t="e">
        <f>(AH36-AH37)/AH37*100</f>
        <v>#DIV/0!</v>
      </c>
      <c r="AI40" s="42"/>
      <c r="AJ40" s="42" t="e">
        <f>(AJ36-AJ37)/AJ37*100</f>
        <v>#DIV/0!</v>
      </c>
      <c r="AK40" s="42"/>
      <c r="AL40" s="42" t="e">
        <f>(AL36-AL37)/AL37*100</f>
        <v>#DIV/0!</v>
      </c>
      <c r="AM40" s="42"/>
    </row>
    <row r="41" spans="1:39" ht="18.75" customHeight="1" thickBot="1" x14ac:dyDescent="0.3">
      <c r="A41" s="31"/>
      <c r="B41" s="31"/>
      <c r="C41" s="31"/>
      <c r="D41" s="31" t="s">
        <v>26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5">
        <v>2</v>
      </c>
      <c r="Q41" s="35"/>
      <c r="R41" s="35"/>
      <c r="S41" s="35"/>
      <c r="T41" s="42">
        <f>(T38-T39)/T39*100</f>
        <v>9.0680100755667361</v>
      </c>
      <c r="U41" s="42"/>
      <c r="V41" s="42">
        <f>(V38-V39)/V39*100</f>
        <v>10.704960835509143</v>
      </c>
      <c r="W41" s="42"/>
      <c r="X41" s="42" t="e">
        <f>(X38-X39)/X39*100</f>
        <v>#DIV/0!</v>
      </c>
      <c r="Y41" s="42"/>
      <c r="Z41" s="42" t="e">
        <f>(Z38-Z39)/Z39*100</f>
        <v>#DIV/0!</v>
      </c>
      <c r="AA41" s="42"/>
      <c r="AB41" s="42" t="e">
        <f>(AB38-AB39)/AB39*100</f>
        <v>#DIV/0!</v>
      </c>
      <c r="AC41" s="42"/>
      <c r="AD41" s="42" t="e">
        <f>(AD38-AD39)/AD39*100</f>
        <v>#DIV/0!</v>
      </c>
      <c r="AE41" s="42"/>
      <c r="AF41" s="42" t="e">
        <f>(AF38-AF39)/AF39*100</f>
        <v>#DIV/0!</v>
      </c>
      <c r="AG41" s="42"/>
      <c r="AH41" s="42" t="e">
        <f>(AH38-AH39)/AH39*100</f>
        <v>#DIV/0!</v>
      </c>
      <c r="AI41" s="42"/>
      <c r="AJ41" s="42" t="e">
        <f>(AJ38-AJ39)/AJ39*100</f>
        <v>#DIV/0!</v>
      </c>
      <c r="AK41" s="42"/>
      <c r="AL41" s="42" t="e">
        <f>(AL38-AL39)/AL39*100</f>
        <v>#DIV/0!</v>
      </c>
      <c r="AM41" s="42"/>
    </row>
    <row r="42" spans="1:39" ht="18.75" customHeight="1" thickBot="1" x14ac:dyDescent="0.3">
      <c r="A42" s="24"/>
      <c r="B42" s="24"/>
      <c r="C42" s="24"/>
      <c r="D42" s="31" t="s">
        <v>25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5">
        <v>3</v>
      </c>
      <c r="Q42" s="35"/>
      <c r="R42" s="35"/>
      <c r="S42" s="35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</row>
    <row r="43" spans="1:39" ht="18.75" customHeight="1" thickBot="1" x14ac:dyDescent="0.3">
      <c r="A43" s="40">
        <v>42631</v>
      </c>
      <c r="B43" s="40"/>
      <c r="C43" s="40"/>
      <c r="D43" s="31" t="s">
        <v>24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5">
        <v>4</v>
      </c>
      <c r="Q43" s="35"/>
      <c r="R43" s="35"/>
      <c r="S43" s="35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</row>
    <row r="44" spans="1:39" ht="18.75" customHeight="1" thickBot="1" x14ac:dyDescent="0.3">
      <c r="A44" s="40"/>
      <c r="B44" s="40"/>
      <c r="C44" s="40"/>
      <c r="D44" s="24" t="s">
        <v>23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35" t="s">
        <v>22</v>
      </c>
      <c r="Q44" s="35"/>
      <c r="R44" s="35"/>
      <c r="S44" s="35"/>
      <c r="T44" s="39">
        <f>(T40+T41)/2</f>
        <v>9.1814409352192694</v>
      </c>
      <c r="U44" s="39"/>
      <c r="V44" s="39">
        <f>(V40+V41)/2</f>
        <v>10.635499285679101</v>
      </c>
      <c r="W44" s="39"/>
      <c r="X44" s="39" t="e">
        <f>(X40+X41)/2</f>
        <v>#DIV/0!</v>
      </c>
      <c r="Y44" s="39"/>
      <c r="Z44" s="39" t="e">
        <f>(Z40+Z41)/2</f>
        <v>#DIV/0!</v>
      </c>
      <c r="AA44" s="39"/>
      <c r="AB44" s="39" t="e">
        <f>(AB40+AB41)/2</f>
        <v>#DIV/0!</v>
      </c>
      <c r="AC44" s="39"/>
      <c r="AD44" s="39" t="e">
        <f>(AD40+AD41)/2</f>
        <v>#DIV/0!</v>
      </c>
      <c r="AE44" s="39"/>
      <c r="AF44" s="39" t="e">
        <f>(AF40+AF41)/2</f>
        <v>#DIV/0!</v>
      </c>
      <c r="AG44" s="39"/>
      <c r="AH44" s="39" t="e">
        <f>(AH40+AH41)/2</f>
        <v>#DIV/0!</v>
      </c>
      <c r="AI44" s="39"/>
      <c r="AJ44" s="39" t="e">
        <f>(AJ40+AJ41)/2</f>
        <v>#DIV/0!</v>
      </c>
      <c r="AK44" s="39"/>
      <c r="AL44" s="39" t="e">
        <f>(AL40+AL41)/2</f>
        <v>#DIV/0!</v>
      </c>
      <c r="AM44" s="39"/>
    </row>
    <row r="45" spans="1:39" ht="18.75" customHeight="1" thickBot="1" x14ac:dyDescent="0.3">
      <c r="A45" s="34"/>
      <c r="B45" s="22"/>
      <c r="C45" s="32"/>
      <c r="D45" s="30" t="s">
        <v>21</v>
      </c>
      <c r="E45" s="30"/>
      <c r="F45" s="30"/>
      <c r="G45" s="30"/>
      <c r="H45" s="30"/>
      <c r="I45" s="35" t="s">
        <v>20</v>
      </c>
      <c r="J45" s="35"/>
      <c r="K45" s="35"/>
      <c r="L45" s="35"/>
      <c r="M45" s="35"/>
      <c r="N45" s="35"/>
      <c r="O45" s="35"/>
      <c r="P45" s="35" t="s">
        <v>19</v>
      </c>
      <c r="Q45" s="35"/>
      <c r="R45" s="35"/>
      <c r="S45" s="35"/>
      <c r="T45" s="23">
        <f>T44*T16</f>
        <v>12.394945262546015</v>
      </c>
      <c r="U45" s="23"/>
      <c r="V45" s="23">
        <f>V44*V16</f>
        <v>14.464279028523579</v>
      </c>
      <c r="W45" s="23"/>
      <c r="X45" s="23" t="e">
        <f>X44*X16</f>
        <v>#DIV/0!</v>
      </c>
      <c r="Y45" s="23"/>
      <c r="Z45" s="23" t="e">
        <f>Z44*Z16</f>
        <v>#DIV/0!</v>
      </c>
      <c r="AA45" s="23"/>
      <c r="AB45" s="23" t="e">
        <f>AB44*AB16</f>
        <v>#DIV/0!</v>
      </c>
      <c r="AC45" s="23"/>
      <c r="AD45" s="23" t="e">
        <f>AD44*AD16</f>
        <v>#DIV/0!</v>
      </c>
      <c r="AE45" s="23"/>
      <c r="AF45" s="23" t="e">
        <f>AF44*AF16</f>
        <v>#DIV/0!</v>
      </c>
      <c r="AG45" s="23"/>
      <c r="AH45" s="23" t="e">
        <f>AH44*AH16</f>
        <v>#DIV/0!</v>
      </c>
      <c r="AI45" s="23"/>
      <c r="AJ45" s="23" t="e">
        <f>AJ44*AJ16</f>
        <v>#DIV/0!</v>
      </c>
      <c r="AK45" s="23"/>
      <c r="AL45" s="23" t="e">
        <f>AL44*AL16</f>
        <v>#DIV/0!</v>
      </c>
      <c r="AM45" s="23"/>
    </row>
    <row r="46" spans="1:39" ht="18.75" customHeight="1" thickBot="1" x14ac:dyDescent="0.3">
      <c r="A46" s="34"/>
      <c r="B46" s="33"/>
      <c r="C46" s="37"/>
      <c r="D46" s="38"/>
      <c r="E46" s="22"/>
      <c r="F46" s="22"/>
      <c r="G46" s="22"/>
      <c r="H46" s="37"/>
      <c r="I46" s="22"/>
      <c r="J46" s="22"/>
      <c r="K46" s="22"/>
      <c r="L46" s="22"/>
      <c r="M46" s="22"/>
      <c r="N46" s="22"/>
      <c r="O46" s="36"/>
      <c r="P46" s="35" t="s">
        <v>19</v>
      </c>
      <c r="Q46" s="35"/>
      <c r="R46" s="35"/>
      <c r="S46" s="35"/>
      <c r="T46" s="23">
        <f>T45-T17</f>
        <v>2.394945262546015</v>
      </c>
      <c r="U46" s="23"/>
      <c r="V46" s="23">
        <f>V45-V17</f>
        <v>4.4642790285235794</v>
      </c>
      <c r="W46" s="23"/>
      <c r="X46" s="23" t="e">
        <f>X45-X17</f>
        <v>#DIV/0!</v>
      </c>
      <c r="Y46" s="23"/>
      <c r="Z46" s="23" t="e">
        <f>Z45-Z17</f>
        <v>#DIV/0!</v>
      </c>
      <c r="AA46" s="23"/>
      <c r="AB46" s="23" t="e">
        <f>AB45-AB17</f>
        <v>#DIV/0!</v>
      </c>
      <c r="AC46" s="23"/>
      <c r="AD46" s="23" t="e">
        <f>AD45-AD17</f>
        <v>#DIV/0!</v>
      </c>
      <c r="AE46" s="23"/>
      <c r="AF46" s="23" t="e">
        <f>AF45-AF17</f>
        <v>#DIV/0!</v>
      </c>
      <c r="AG46" s="23"/>
      <c r="AH46" s="23" t="e">
        <f>AH45-AH17</f>
        <v>#DIV/0!</v>
      </c>
      <c r="AI46" s="23"/>
      <c r="AJ46" s="23" t="e">
        <f>AJ45-AJ17</f>
        <v>#DIV/0!</v>
      </c>
      <c r="AK46" s="23"/>
      <c r="AL46" s="23" t="e">
        <f>AL45-AL17</f>
        <v>#DIV/0!</v>
      </c>
      <c r="AM46" s="23"/>
    </row>
    <row r="47" spans="1:39" ht="18.75" customHeight="1" thickBot="1" x14ac:dyDescent="0.3">
      <c r="A47" s="34"/>
      <c r="B47" s="33"/>
      <c r="C47" s="32"/>
      <c r="D47" s="31" t="s">
        <v>18</v>
      </c>
      <c r="E47" s="31"/>
      <c r="F47" s="31"/>
      <c r="G47" s="31"/>
      <c r="H47" s="31"/>
      <c r="I47" s="31" t="s">
        <v>17</v>
      </c>
      <c r="J47" s="31"/>
      <c r="K47" s="31"/>
      <c r="L47" s="31"/>
      <c r="M47" s="31"/>
      <c r="N47" s="31"/>
      <c r="O47" s="31"/>
      <c r="P47" s="30" t="s">
        <v>16</v>
      </c>
      <c r="Q47" s="30"/>
      <c r="R47" s="30"/>
      <c r="S47" s="30"/>
      <c r="T47" s="23">
        <f>T46</f>
        <v>2.394945262546015</v>
      </c>
      <c r="U47" s="23"/>
      <c r="V47" s="23">
        <f>T47+V46</f>
        <v>6.8592242910695944</v>
      </c>
      <c r="W47" s="23"/>
      <c r="X47" s="23" t="e">
        <f>V47+X46</f>
        <v>#DIV/0!</v>
      </c>
      <c r="Y47" s="23"/>
      <c r="Z47" s="23" t="e">
        <f>X47+Z46</f>
        <v>#DIV/0!</v>
      </c>
      <c r="AA47" s="23"/>
      <c r="AB47" s="23" t="e">
        <f>Z47+AB46</f>
        <v>#DIV/0!</v>
      </c>
      <c r="AC47" s="23"/>
      <c r="AD47" s="23" t="e">
        <f>AB47+AD46</f>
        <v>#DIV/0!</v>
      </c>
      <c r="AE47" s="23"/>
      <c r="AF47" s="23" t="e">
        <f>AD47+AF46</f>
        <v>#DIV/0!</v>
      </c>
      <c r="AG47" s="23"/>
      <c r="AH47" s="23" t="e">
        <f>AF47+AH46</f>
        <v>#DIV/0!</v>
      </c>
      <c r="AI47" s="23"/>
      <c r="AJ47" s="23" t="e">
        <f>AH47+AJ46</f>
        <v>#DIV/0!</v>
      </c>
      <c r="AK47" s="23"/>
      <c r="AL47" s="23" t="e">
        <f>AJ47+AL46</f>
        <v>#DIV/0!</v>
      </c>
      <c r="AM47" s="23"/>
    </row>
    <row r="48" spans="1:39" ht="18.75" customHeight="1" thickBot="1" x14ac:dyDescent="0.3">
      <c r="A48" s="29"/>
      <c r="B48" s="26"/>
      <c r="C48" s="27"/>
      <c r="D48" s="28"/>
      <c r="E48" s="26"/>
      <c r="F48" s="26"/>
      <c r="G48" s="26"/>
      <c r="H48" s="27"/>
      <c r="I48" s="26"/>
      <c r="J48" s="26"/>
      <c r="K48" s="26"/>
      <c r="L48" s="26"/>
      <c r="M48" s="26"/>
      <c r="N48" s="26"/>
      <c r="O48" s="25"/>
      <c r="P48" s="24" t="s">
        <v>15</v>
      </c>
      <c r="Q48" s="24"/>
      <c r="R48" s="24"/>
      <c r="S48" s="24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</row>
    <row r="49" spans="1:39" ht="15" customHeight="1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</row>
    <row r="50" spans="1:39" s="1" customFormat="1" ht="15" x14ac:dyDescent="0.25">
      <c r="A50" s="2"/>
      <c r="B50" s="3" t="s">
        <v>32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5.75" thickBot="1" x14ac:dyDescent="0.3">
      <c r="A51" s="22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</row>
    <row r="52" spans="1:39" ht="18" customHeight="1" thickBot="1" x14ac:dyDescent="0.3">
      <c r="A52" s="22"/>
      <c r="B52" s="56"/>
      <c r="C52" s="56"/>
      <c r="D52" s="51" t="s">
        <v>31</v>
      </c>
      <c r="E52" s="51"/>
      <c r="F52" s="51"/>
      <c r="G52" s="51"/>
      <c r="H52" s="51"/>
      <c r="I52" s="51"/>
      <c r="J52" s="50" t="s">
        <v>30</v>
      </c>
      <c r="K52" s="50"/>
      <c r="L52" s="55" t="s">
        <v>28</v>
      </c>
      <c r="M52" s="55"/>
      <c r="N52" s="55"/>
      <c r="O52" s="55"/>
      <c r="P52" s="55"/>
      <c r="Q52" s="55"/>
      <c r="R52" s="55"/>
      <c r="S52" s="55"/>
      <c r="T52" s="59">
        <v>52.7</v>
      </c>
      <c r="U52" s="59"/>
      <c r="V52" s="58">
        <v>39.1</v>
      </c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7"/>
      <c r="AM52" s="57"/>
    </row>
    <row r="53" spans="1:39" ht="18" customHeight="1" thickBot="1" x14ac:dyDescent="0.3">
      <c r="A53" s="22"/>
      <c r="B53" s="56"/>
      <c r="C53" s="56"/>
      <c r="D53" s="51"/>
      <c r="E53" s="51"/>
      <c r="F53" s="51"/>
      <c r="G53" s="51"/>
      <c r="H53" s="51"/>
      <c r="I53" s="51"/>
      <c r="J53" s="50"/>
      <c r="K53" s="50"/>
      <c r="L53" s="49" t="s">
        <v>27</v>
      </c>
      <c r="M53" s="49"/>
      <c r="N53" s="49"/>
      <c r="O53" s="49"/>
      <c r="P53" s="49"/>
      <c r="Q53" s="49"/>
      <c r="R53" s="49"/>
      <c r="S53" s="49"/>
      <c r="T53" s="54">
        <v>47.7</v>
      </c>
      <c r="U53" s="54"/>
      <c r="V53" s="53">
        <v>35</v>
      </c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2"/>
      <c r="AM53" s="52"/>
    </row>
    <row r="54" spans="1:39" ht="18" customHeight="1" thickBot="1" x14ac:dyDescent="0.3">
      <c r="A54" s="22"/>
      <c r="B54" s="56"/>
      <c r="C54" s="56"/>
      <c r="D54" s="51" t="s">
        <v>29</v>
      </c>
      <c r="E54" s="51"/>
      <c r="F54" s="51"/>
      <c r="G54" s="51"/>
      <c r="H54" s="51"/>
      <c r="I54" s="51"/>
      <c r="J54" s="50"/>
      <c r="K54" s="50"/>
      <c r="L54" s="55" t="s">
        <v>28</v>
      </c>
      <c r="M54" s="55"/>
      <c r="N54" s="55"/>
      <c r="O54" s="55"/>
      <c r="P54" s="55"/>
      <c r="Q54" s="55"/>
      <c r="R54" s="55"/>
      <c r="S54" s="55"/>
      <c r="T54" s="54">
        <v>44.8</v>
      </c>
      <c r="U54" s="54"/>
      <c r="V54" s="53">
        <v>55</v>
      </c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2"/>
      <c r="AM54" s="52"/>
    </row>
    <row r="55" spans="1:39" ht="18" customHeight="1" thickBot="1" x14ac:dyDescent="0.3">
      <c r="A55" s="22"/>
      <c r="B55" s="22"/>
      <c r="C55" s="22"/>
      <c r="D55" s="51"/>
      <c r="E55" s="51"/>
      <c r="F55" s="51"/>
      <c r="G55" s="51"/>
      <c r="H55" s="51"/>
      <c r="I55" s="51"/>
      <c r="J55" s="50"/>
      <c r="K55" s="50"/>
      <c r="L55" s="49" t="s">
        <v>27</v>
      </c>
      <c r="M55" s="49"/>
      <c r="N55" s="49"/>
      <c r="O55" s="49"/>
      <c r="P55" s="49"/>
      <c r="Q55" s="49"/>
      <c r="R55" s="49"/>
      <c r="S55" s="49"/>
      <c r="T55" s="48">
        <v>40.4</v>
      </c>
      <c r="U55" s="48"/>
      <c r="V55" s="47">
        <v>50</v>
      </c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6"/>
      <c r="AM55" s="46"/>
    </row>
    <row r="56" spans="1:39" ht="18.75" customHeight="1" thickBot="1" x14ac:dyDescent="0.3">
      <c r="A56" s="30"/>
      <c r="B56" s="30"/>
      <c r="C56" s="30"/>
      <c r="D56" s="45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3"/>
      <c r="P56" s="35">
        <v>1</v>
      </c>
      <c r="Q56" s="35"/>
      <c r="R56" s="35"/>
      <c r="S56" s="35"/>
      <c r="T56" s="42">
        <f>(T52-T53)/T53*100</f>
        <v>10.482180293501047</v>
      </c>
      <c r="U56" s="42"/>
      <c r="V56" s="42">
        <f>(V52-V53)/V53*100</f>
        <v>11.714285714285719</v>
      </c>
      <c r="W56" s="42"/>
      <c r="X56" s="42" t="e">
        <f>(X52-X53)/X53*100</f>
        <v>#DIV/0!</v>
      </c>
      <c r="Y56" s="42"/>
      <c r="Z56" s="42" t="e">
        <f>(Z52-Z53)/Z53*100</f>
        <v>#DIV/0!</v>
      </c>
      <c r="AA56" s="42"/>
      <c r="AB56" s="42" t="e">
        <f>(AB52-AB53)/AB53*100</f>
        <v>#DIV/0!</v>
      </c>
      <c r="AC56" s="42"/>
      <c r="AD56" s="42" t="e">
        <f>(AD52-AD53)/AD53*100</f>
        <v>#DIV/0!</v>
      </c>
      <c r="AE56" s="42"/>
      <c r="AF56" s="42" t="e">
        <f>(AF52-AF53)/AF53*100</f>
        <v>#DIV/0!</v>
      </c>
      <c r="AG56" s="42"/>
      <c r="AH56" s="42" t="e">
        <f>(AH52-AH53)/AH53*100</f>
        <v>#DIV/0!</v>
      </c>
      <c r="AI56" s="42"/>
      <c r="AJ56" s="42" t="e">
        <f>(AJ52-AJ53)/AJ53*100</f>
        <v>#DIV/0!</v>
      </c>
      <c r="AK56" s="42"/>
      <c r="AL56" s="42" t="e">
        <f>(AL52-AL53)/AL53*100</f>
        <v>#DIV/0!</v>
      </c>
      <c r="AM56" s="42"/>
    </row>
    <row r="57" spans="1:39" ht="18.75" customHeight="1" thickBot="1" x14ac:dyDescent="0.3">
      <c r="A57" s="31"/>
      <c r="B57" s="31"/>
      <c r="C57" s="31"/>
      <c r="D57" s="31" t="s">
        <v>26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5">
        <v>2</v>
      </c>
      <c r="Q57" s="35"/>
      <c r="R57" s="35"/>
      <c r="S57" s="35"/>
      <c r="T57" s="42">
        <f>(T54-T55)/T55*100</f>
        <v>10.891089108910888</v>
      </c>
      <c r="U57" s="42"/>
      <c r="V57" s="42">
        <f>(V54-V55)/V55*100</f>
        <v>10</v>
      </c>
      <c r="W57" s="42"/>
      <c r="X57" s="42" t="e">
        <f>(X54-X55)/X55*100</f>
        <v>#DIV/0!</v>
      </c>
      <c r="Y57" s="42"/>
      <c r="Z57" s="42" t="e">
        <f>(Z54-Z55)/Z55*100</f>
        <v>#DIV/0!</v>
      </c>
      <c r="AA57" s="42"/>
      <c r="AB57" s="42" t="e">
        <f>(AB54-AB55)/AB55*100</f>
        <v>#DIV/0!</v>
      </c>
      <c r="AC57" s="42"/>
      <c r="AD57" s="42" t="e">
        <f>(AD54-AD55)/AD55*100</f>
        <v>#DIV/0!</v>
      </c>
      <c r="AE57" s="42"/>
      <c r="AF57" s="42" t="e">
        <f>(AF54-AF55)/AF55*100</f>
        <v>#DIV/0!</v>
      </c>
      <c r="AG57" s="42"/>
      <c r="AH57" s="42" t="e">
        <f>(AH54-AH55)/AH55*100</f>
        <v>#DIV/0!</v>
      </c>
      <c r="AI57" s="42"/>
      <c r="AJ57" s="42" t="e">
        <f>(AJ54-AJ55)/AJ55*100</f>
        <v>#DIV/0!</v>
      </c>
      <c r="AK57" s="42"/>
      <c r="AL57" s="42" t="e">
        <f>(AL54-AL55)/AL55*100</f>
        <v>#DIV/0!</v>
      </c>
      <c r="AM57" s="42"/>
    </row>
    <row r="58" spans="1:39" ht="18.75" customHeight="1" thickBot="1" x14ac:dyDescent="0.3">
      <c r="A58" s="24"/>
      <c r="B58" s="24"/>
      <c r="C58" s="24"/>
      <c r="D58" s="31" t="s">
        <v>25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5">
        <v>3</v>
      </c>
      <c r="Q58" s="35"/>
      <c r="R58" s="35"/>
      <c r="S58" s="35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</row>
    <row r="59" spans="1:39" ht="18.75" customHeight="1" thickBot="1" x14ac:dyDescent="0.3">
      <c r="A59" s="40">
        <v>42641</v>
      </c>
      <c r="B59" s="40"/>
      <c r="C59" s="40"/>
      <c r="D59" s="31" t="s">
        <v>24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5">
        <v>4</v>
      </c>
      <c r="Q59" s="35"/>
      <c r="R59" s="35"/>
      <c r="S59" s="35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</row>
    <row r="60" spans="1:39" ht="18.75" customHeight="1" thickBot="1" x14ac:dyDescent="0.3">
      <c r="A60" s="40"/>
      <c r="B60" s="40"/>
      <c r="C60" s="40"/>
      <c r="D60" s="24" t="s">
        <v>23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35" t="s">
        <v>22</v>
      </c>
      <c r="Q60" s="35"/>
      <c r="R60" s="35"/>
      <c r="S60" s="35"/>
      <c r="T60" s="39">
        <f>(T56+T57)/2</f>
        <v>10.686634701205968</v>
      </c>
      <c r="U60" s="39"/>
      <c r="V60" s="39">
        <f>(V56+V57)/2</f>
        <v>10.857142857142859</v>
      </c>
      <c r="W60" s="39"/>
      <c r="X60" s="39" t="e">
        <f>(X56+X57)/2</f>
        <v>#DIV/0!</v>
      </c>
      <c r="Y60" s="39"/>
      <c r="Z60" s="39" t="e">
        <f>(Z56+Z57)/2</f>
        <v>#DIV/0!</v>
      </c>
      <c r="AA60" s="39"/>
      <c r="AB60" s="39" t="e">
        <f>(AB56+AB57)/2</f>
        <v>#DIV/0!</v>
      </c>
      <c r="AC60" s="39"/>
      <c r="AD60" s="39" t="e">
        <f>(AD56+AD57)/2</f>
        <v>#DIV/0!</v>
      </c>
      <c r="AE60" s="39"/>
      <c r="AF60" s="39" t="e">
        <f>(AF56+AF57)/2</f>
        <v>#DIV/0!</v>
      </c>
      <c r="AG60" s="39"/>
      <c r="AH60" s="39" t="e">
        <f>(AH56+AH57)/2</f>
        <v>#DIV/0!</v>
      </c>
      <c r="AI60" s="39"/>
      <c r="AJ60" s="39" t="e">
        <f>(AJ56+AJ57)/2</f>
        <v>#DIV/0!</v>
      </c>
      <c r="AK60" s="39"/>
      <c r="AL60" s="39" t="e">
        <f>(AL56+AL57)/2</f>
        <v>#DIV/0!</v>
      </c>
      <c r="AM60" s="39"/>
    </row>
    <row r="61" spans="1:39" ht="18.75" customHeight="1" thickBot="1" x14ac:dyDescent="0.3">
      <c r="A61" s="34"/>
      <c r="B61" s="22"/>
      <c r="C61" s="32"/>
      <c r="D61" s="30" t="s">
        <v>21</v>
      </c>
      <c r="E61" s="30"/>
      <c r="F61" s="30"/>
      <c r="G61" s="30"/>
      <c r="H61" s="30"/>
      <c r="I61" s="35" t="s">
        <v>20</v>
      </c>
      <c r="J61" s="35"/>
      <c r="K61" s="35"/>
      <c r="L61" s="35"/>
      <c r="M61" s="35"/>
      <c r="N61" s="35"/>
      <c r="O61" s="35"/>
      <c r="P61" s="35" t="s">
        <v>19</v>
      </c>
      <c r="Q61" s="35"/>
      <c r="R61" s="35"/>
      <c r="S61" s="35"/>
      <c r="T61" s="23">
        <f>T60*T16</f>
        <v>14.426956846628057</v>
      </c>
      <c r="U61" s="23"/>
      <c r="V61" s="23">
        <f>V60*V16</f>
        <v>14.76571428571429</v>
      </c>
      <c r="W61" s="23"/>
      <c r="X61" s="23" t="e">
        <f>X60*X16</f>
        <v>#DIV/0!</v>
      </c>
      <c r="Y61" s="23"/>
      <c r="Z61" s="23" t="e">
        <f>Z60*Z16</f>
        <v>#DIV/0!</v>
      </c>
      <c r="AA61" s="23"/>
      <c r="AB61" s="23" t="e">
        <f>AB60*AB16</f>
        <v>#DIV/0!</v>
      </c>
      <c r="AC61" s="23"/>
      <c r="AD61" s="23" t="e">
        <f>AD60*AD16</f>
        <v>#DIV/0!</v>
      </c>
      <c r="AE61" s="23"/>
      <c r="AF61" s="23" t="e">
        <f>AF60*AF16</f>
        <v>#DIV/0!</v>
      </c>
      <c r="AG61" s="23"/>
      <c r="AH61" s="23" t="e">
        <f>AH60*AH16</f>
        <v>#DIV/0!</v>
      </c>
      <c r="AI61" s="23"/>
      <c r="AJ61" s="23" t="e">
        <f>AJ60*AJ16</f>
        <v>#DIV/0!</v>
      </c>
      <c r="AK61" s="23"/>
      <c r="AL61" s="23" t="e">
        <f>AL60*AL16</f>
        <v>#DIV/0!</v>
      </c>
      <c r="AM61" s="23"/>
    </row>
    <row r="62" spans="1:39" ht="18.75" customHeight="1" thickBot="1" x14ac:dyDescent="0.3">
      <c r="A62" s="34"/>
      <c r="B62" s="33"/>
      <c r="C62" s="37"/>
      <c r="D62" s="38"/>
      <c r="E62" s="22"/>
      <c r="F62" s="22"/>
      <c r="G62" s="22"/>
      <c r="H62" s="37"/>
      <c r="I62" s="22"/>
      <c r="J62" s="22"/>
      <c r="K62" s="22"/>
      <c r="L62" s="22"/>
      <c r="M62" s="22"/>
      <c r="N62" s="22"/>
      <c r="O62" s="36"/>
      <c r="P62" s="35" t="s">
        <v>19</v>
      </c>
      <c r="Q62" s="35"/>
      <c r="R62" s="35"/>
      <c r="S62" s="35"/>
      <c r="T62" s="23">
        <f>T61-T17</f>
        <v>4.4269568466280571</v>
      </c>
      <c r="U62" s="23"/>
      <c r="V62" s="23">
        <f>V61-V17</f>
        <v>4.7657142857142905</v>
      </c>
      <c r="W62" s="23"/>
      <c r="X62" s="23" t="e">
        <f>X61-X17</f>
        <v>#DIV/0!</v>
      </c>
      <c r="Y62" s="23"/>
      <c r="Z62" s="23" t="e">
        <f>Z61-Z17</f>
        <v>#DIV/0!</v>
      </c>
      <c r="AA62" s="23"/>
      <c r="AB62" s="23" t="e">
        <f>AB61-AB17</f>
        <v>#DIV/0!</v>
      </c>
      <c r="AC62" s="23"/>
      <c r="AD62" s="23" t="e">
        <f>AD61-AD17</f>
        <v>#DIV/0!</v>
      </c>
      <c r="AE62" s="23"/>
      <c r="AF62" s="23" t="e">
        <f>AF61-AF17</f>
        <v>#DIV/0!</v>
      </c>
      <c r="AG62" s="23"/>
      <c r="AH62" s="23" t="e">
        <f>AH61-AH17</f>
        <v>#DIV/0!</v>
      </c>
      <c r="AI62" s="23"/>
      <c r="AJ62" s="23" t="e">
        <f>AJ61-AJ17</f>
        <v>#DIV/0!</v>
      </c>
      <c r="AK62" s="23"/>
      <c r="AL62" s="23" t="e">
        <f>AL61-AL17</f>
        <v>#DIV/0!</v>
      </c>
      <c r="AM62" s="23"/>
    </row>
    <row r="63" spans="1:39" ht="18.75" customHeight="1" thickBot="1" x14ac:dyDescent="0.3">
      <c r="A63" s="34"/>
      <c r="B63" s="33"/>
      <c r="C63" s="32"/>
      <c r="D63" s="31" t="s">
        <v>18</v>
      </c>
      <c r="E63" s="31"/>
      <c r="F63" s="31"/>
      <c r="G63" s="31"/>
      <c r="H63" s="31"/>
      <c r="I63" s="31" t="s">
        <v>17</v>
      </c>
      <c r="J63" s="31"/>
      <c r="K63" s="31"/>
      <c r="L63" s="31"/>
      <c r="M63" s="31"/>
      <c r="N63" s="31"/>
      <c r="O63" s="31"/>
      <c r="P63" s="30" t="s">
        <v>16</v>
      </c>
      <c r="Q63" s="30"/>
      <c r="R63" s="30"/>
      <c r="S63" s="30"/>
      <c r="T63" s="23">
        <f>T62</f>
        <v>4.4269568466280571</v>
      </c>
      <c r="U63" s="23"/>
      <c r="V63" s="23">
        <f>T63+V62</f>
        <v>9.1926711323423476</v>
      </c>
      <c r="W63" s="23"/>
      <c r="X63" s="23" t="e">
        <f>V63+X62</f>
        <v>#DIV/0!</v>
      </c>
      <c r="Y63" s="23"/>
      <c r="Z63" s="23" t="e">
        <f>X63+Z62</f>
        <v>#DIV/0!</v>
      </c>
      <c r="AA63" s="23"/>
      <c r="AB63" s="23" t="e">
        <f>Z63+AB62</f>
        <v>#DIV/0!</v>
      </c>
      <c r="AC63" s="23"/>
      <c r="AD63" s="23" t="e">
        <f>AB63+AD62</f>
        <v>#DIV/0!</v>
      </c>
      <c r="AE63" s="23"/>
      <c r="AF63" s="23" t="e">
        <f>AD63+AF62</f>
        <v>#DIV/0!</v>
      </c>
      <c r="AG63" s="23"/>
      <c r="AH63" s="23" t="e">
        <f>AF63+AH62</f>
        <v>#DIV/0!</v>
      </c>
      <c r="AI63" s="23"/>
      <c r="AJ63" s="23" t="e">
        <f>AH63+AJ62</f>
        <v>#DIV/0!</v>
      </c>
      <c r="AK63" s="23"/>
      <c r="AL63" s="23" t="e">
        <f>AJ63+AL62</f>
        <v>#DIV/0!</v>
      </c>
      <c r="AM63" s="23"/>
    </row>
    <row r="64" spans="1:39" ht="18.75" customHeight="1" thickBot="1" x14ac:dyDescent="0.3">
      <c r="A64" s="29"/>
      <c r="B64" s="26"/>
      <c r="C64" s="27"/>
      <c r="D64" s="28"/>
      <c r="E64" s="26"/>
      <c r="F64" s="26"/>
      <c r="G64" s="26"/>
      <c r="H64" s="27"/>
      <c r="I64" s="26"/>
      <c r="J64" s="26"/>
      <c r="K64" s="26"/>
      <c r="L64" s="26"/>
      <c r="M64" s="26"/>
      <c r="N64" s="26"/>
      <c r="O64" s="25"/>
      <c r="P64" s="24" t="s">
        <v>15</v>
      </c>
      <c r="Q64" s="24"/>
      <c r="R64" s="24"/>
      <c r="S64" s="24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</row>
    <row r="65" spans="1:39" ht="15" customHeight="1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</row>
    <row r="66" spans="1:39" s="1" customFormat="1" ht="15" x14ac:dyDescent="0.25">
      <c r="A66" s="2"/>
      <c r="B66" s="3" t="s">
        <v>14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1.25" customHeight="1" thickBot="1" x14ac:dyDescent="0.3">
      <c r="A67" s="2"/>
      <c r="B67" s="2"/>
      <c r="C67" s="2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"/>
      <c r="AK67" s="2"/>
      <c r="AL67" s="2"/>
      <c r="AM67" s="2"/>
    </row>
    <row r="68" spans="1:39" ht="13.5" thickBot="1" x14ac:dyDescent="0.25">
      <c r="A68" s="17" t="s">
        <v>13</v>
      </c>
      <c r="B68" s="17"/>
      <c r="C68" s="14">
        <v>29</v>
      </c>
      <c r="D68" s="14">
        <v>30</v>
      </c>
      <c r="E68" s="14">
        <v>31</v>
      </c>
      <c r="F68" s="14">
        <v>1</v>
      </c>
      <c r="G68" s="14">
        <v>2</v>
      </c>
      <c r="H68" s="14">
        <v>3</v>
      </c>
      <c r="I68" s="14">
        <v>4</v>
      </c>
      <c r="J68" s="14">
        <v>5</v>
      </c>
      <c r="K68" s="14">
        <v>6</v>
      </c>
      <c r="L68" s="14">
        <v>7</v>
      </c>
      <c r="M68" s="14">
        <v>8</v>
      </c>
      <c r="N68" s="14" t="s">
        <v>12</v>
      </c>
      <c r="O68" s="14"/>
      <c r="P68" s="14">
        <v>9</v>
      </c>
      <c r="Q68" s="14">
        <v>10</v>
      </c>
      <c r="R68" s="14">
        <v>11</v>
      </c>
      <c r="S68" s="14">
        <v>12</v>
      </c>
      <c r="T68" s="14">
        <v>13</v>
      </c>
      <c r="U68" s="14">
        <v>14</v>
      </c>
      <c r="V68" s="14">
        <v>15</v>
      </c>
      <c r="W68" s="14">
        <v>16</v>
      </c>
      <c r="X68" s="14">
        <v>17</v>
      </c>
      <c r="Y68" s="14">
        <v>18</v>
      </c>
      <c r="Z68" s="14" t="s">
        <v>12</v>
      </c>
      <c r="AA68" s="14"/>
      <c r="AB68" s="14">
        <v>19</v>
      </c>
      <c r="AC68" s="14">
        <v>20</v>
      </c>
      <c r="AD68" s="14">
        <v>21</v>
      </c>
      <c r="AE68" s="14">
        <v>22</v>
      </c>
      <c r="AF68" s="14">
        <v>23</v>
      </c>
      <c r="AG68" s="14">
        <v>24</v>
      </c>
      <c r="AH68" s="14">
        <v>25</v>
      </c>
      <c r="AI68" s="20"/>
      <c r="AJ68" s="19"/>
      <c r="AK68" s="18"/>
      <c r="AL68" s="14" t="s">
        <v>12</v>
      </c>
      <c r="AM68" s="14"/>
    </row>
    <row r="69" spans="1:39" ht="13.5" thickBot="1" x14ac:dyDescent="0.25">
      <c r="A69" s="17"/>
      <c r="B69" s="1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5">
        <v>26</v>
      </c>
      <c r="AJ69" s="16">
        <v>27</v>
      </c>
      <c r="AK69" s="15">
        <v>28</v>
      </c>
      <c r="AL69" s="14"/>
      <c r="AM69" s="14"/>
    </row>
    <row r="70" spans="1:39" ht="13.5" thickBot="1" x14ac:dyDescent="0.25">
      <c r="A70" s="11" t="s">
        <v>11</v>
      </c>
      <c r="B70" s="11"/>
      <c r="C70" s="13">
        <v>24.1</v>
      </c>
      <c r="D70" s="13">
        <v>24.6</v>
      </c>
      <c r="E70" s="13">
        <v>19.3</v>
      </c>
      <c r="F70" s="13">
        <v>16.2</v>
      </c>
      <c r="G70" s="13">
        <v>17.3</v>
      </c>
      <c r="H70" s="13">
        <v>19.2</v>
      </c>
      <c r="I70" s="13">
        <v>21</v>
      </c>
      <c r="J70" s="13">
        <v>22.9</v>
      </c>
      <c r="K70" s="13">
        <v>22.9</v>
      </c>
      <c r="L70" s="13">
        <v>18.8</v>
      </c>
      <c r="M70" s="13">
        <v>19.5</v>
      </c>
      <c r="N70" s="13">
        <f>AVERAGE(C70:M71)</f>
        <v>20.527272727272727</v>
      </c>
      <c r="O70" s="13"/>
      <c r="P70" s="12">
        <v>18.7</v>
      </c>
      <c r="Q70" s="12">
        <v>16.7</v>
      </c>
      <c r="R70" s="12">
        <v>19.100000000000001</v>
      </c>
      <c r="S70" s="12">
        <v>20.9</v>
      </c>
      <c r="T70" s="12">
        <v>21.7</v>
      </c>
      <c r="U70" s="12">
        <v>15</v>
      </c>
      <c r="V70" s="12">
        <v>11.7</v>
      </c>
      <c r="W70" s="12">
        <v>13.9</v>
      </c>
      <c r="X70" s="12">
        <v>14.5</v>
      </c>
      <c r="Y70" s="12">
        <v>12.7</v>
      </c>
      <c r="Z70" s="12">
        <f>AVERAGE(P70:Y71)</f>
        <v>16.490000000000002</v>
      </c>
      <c r="AA70" s="12"/>
      <c r="AB70" s="12">
        <v>11.5</v>
      </c>
      <c r="AC70" s="12">
        <v>8.3000000000000007</v>
      </c>
      <c r="AD70" s="12">
        <v>9.5</v>
      </c>
      <c r="AE70" s="12">
        <v>9.4</v>
      </c>
      <c r="AF70" s="12">
        <v>7.9</v>
      </c>
      <c r="AG70" s="12">
        <v>9.9</v>
      </c>
      <c r="AH70" s="12">
        <v>12</v>
      </c>
      <c r="AI70" s="12">
        <v>10.1</v>
      </c>
      <c r="AJ70" s="12">
        <v>11.2</v>
      </c>
      <c r="AK70" s="12">
        <v>9.5</v>
      </c>
      <c r="AL70" s="12">
        <f>AVERAGE(AB70:AK71)</f>
        <v>9.93</v>
      </c>
      <c r="AM70" s="12"/>
    </row>
    <row r="71" spans="1:39" ht="13.5" thickBot="1" x14ac:dyDescent="0.25">
      <c r="A71" s="10" t="s">
        <v>10</v>
      </c>
      <c r="B71" s="10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</row>
    <row r="72" spans="1:39" ht="13.5" thickBot="1" x14ac:dyDescent="0.25">
      <c r="A72" s="11" t="s">
        <v>9</v>
      </c>
      <c r="B72" s="11"/>
      <c r="C72" s="9"/>
      <c r="D72" s="9"/>
      <c r="E72" s="9">
        <v>2.5</v>
      </c>
      <c r="F72" s="9"/>
      <c r="G72" s="9"/>
      <c r="H72" s="9"/>
      <c r="I72" s="9"/>
      <c r="J72" s="9"/>
      <c r="K72" s="9"/>
      <c r="L72" s="9"/>
      <c r="M72" s="9"/>
      <c r="N72" s="9">
        <f>SUM(C72:M73)</f>
        <v>2.5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>
        <f>SUM(P72:Y73)</f>
        <v>0</v>
      </c>
      <c r="AA72" s="9"/>
      <c r="AB72" s="8"/>
      <c r="AC72" s="8">
        <v>0</v>
      </c>
      <c r="AD72" s="8"/>
      <c r="AE72" s="8">
        <v>0.2</v>
      </c>
      <c r="AF72" s="8"/>
      <c r="AG72" s="8"/>
      <c r="AH72" s="8">
        <v>0</v>
      </c>
      <c r="AI72" s="8">
        <v>1.1000000000000001</v>
      </c>
      <c r="AJ72" s="8"/>
      <c r="AK72" s="8">
        <v>0</v>
      </c>
      <c r="AL72" s="8">
        <f>SUM(AB72:AK74)</f>
        <v>1.3</v>
      </c>
      <c r="AM72" s="8"/>
    </row>
    <row r="73" spans="1:39" ht="13.5" thickBot="1" x14ac:dyDescent="0.25">
      <c r="A73" s="10" t="s">
        <v>8</v>
      </c>
      <c r="B73" s="10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s="1" customFormat="1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s="1" customFormat="1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s="1" customFormat="1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s="1" customFormat="1" ht="15.75" thickBot="1" x14ac:dyDescent="0.3">
      <c r="A77" s="2"/>
      <c r="B77" s="2"/>
      <c r="C77" s="4" t="s">
        <v>7</v>
      </c>
      <c r="D77" s="2"/>
      <c r="E77" s="5" t="s">
        <v>6</v>
      </c>
      <c r="F77" s="5"/>
      <c r="G77" s="5"/>
      <c r="H77" s="5"/>
      <c r="I77" s="5"/>
      <c r="J77" s="5"/>
      <c r="K77" s="2"/>
      <c r="L77" s="2"/>
      <c r="M77" s="2"/>
      <c r="N77" s="2"/>
      <c r="O77" s="2"/>
      <c r="P77" s="2"/>
      <c r="Q77" s="2"/>
      <c r="R77" s="2"/>
      <c r="S77" s="2"/>
      <c r="T77" s="4" t="s">
        <v>5</v>
      </c>
      <c r="U77" s="4"/>
      <c r="V77" s="4"/>
      <c r="W77" s="4"/>
      <c r="X77" s="4"/>
      <c r="Y77" s="4"/>
      <c r="Z77" s="4"/>
      <c r="AA77" s="7" t="s">
        <v>4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4"/>
      <c r="AM77" s="2"/>
    </row>
    <row r="78" spans="1:39" s="1" customFormat="1" ht="15.75" thickBot="1" x14ac:dyDescent="0.3">
      <c r="A78" s="2"/>
      <c r="B78" s="2"/>
      <c r="C78" s="4" t="s">
        <v>2</v>
      </c>
      <c r="D78" s="4"/>
      <c r="E78" s="6" t="s">
        <v>3</v>
      </c>
      <c r="F78" s="6"/>
      <c r="G78" s="6"/>
      <c r="H78" s="6"/>
      <c r="I78" s="6"/>
      <c r="J78" s="6"/>
      <c r="K78" s="4" t="s">
        <v>1</v>
      </c>
      <c r="L78" s="4"/>
      <c r="M78" s="4"/>
      <c r="N78" s="2"/>
      <c r="O78" s="2"/>
      <c r="P78" s="2"/>
      <c r="Q78" s="2"/>
      <c r="R78" s="2"/>
      <c r="S78" s="2"/>
      <c r="T78" s="4" t="s">
        <v>2</v>
      </c>
      <c r="U78" s="4"/>
      <c r="V78" s="2"/>
      <c r="W78" s="5"/>
      <c r="X78" s="5"/>
      <c r="Y78" s="5"/>
      <c r="Z78" s="5"/>
      <c r="AA78" s="5"/>
      <c r="AB78" s="2"/>
      <c r="AC78" s="2"/>
      <c r="AD78" s="2"/>
      <c r="AE78" s="2"/>
      <c r="AF78" s="4" t="s">
        <v>1</v>
      </c>
      <c r="AG78" s="4"/>
      <c r="AH78" s="2"/>
      <c r="AI78" s="2"/>
      <c r="AJ78" s="2"/>
      <c r="AK78" s="2"/>
      <c r="AL78" s="2"/>
      <c r="AM78" s="2"/>
    </row>
    <row r="79" spans="1:39" s="1" customFormat="1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s="1" customFormat="1" ht="15" x14ac:dyDescent="0.25">
      <c r="A80" s="2"/>
      <c r="B80" s="2"/>
      <c r="C80" s="3" t="s">
        <v>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2"/>
    </row>
    <row r="81" spans="1:39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sheetProtection sheet="1" objects="1" scenarios="1"/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14:C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D20:I21"/>
    <mergeCell ref="J20:K23"/>
    <mergeCell ref="L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A26:C26"/>
    <mergeCell ref="D26:O26"/>
    <mergeCell ref="P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D29:H29"/>
    <mergeCell ref="I29:O29"/>
    <mergeCell ref="P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D31:AE32"/>
    <mergeCell ref="AF31:AG32"/>
    <mergeCell ref="AH31:AI32"/>
    <mergeCell ref="AJ31:AK32"/>
    <mergeCell ref="AL31:AM32"/>
    <mergeCell ref="P32:S32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P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X47:Y48"/>
    <mergeCell ref="Z47:AA48"/>
    <mergeCell ref="AB47:AC48"/>
    <mergeCell ref="AD47:AE48"/>
    <mergeCell ref="AF47:AG48"/>
    <mergeCell ref="AH47:AI48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D61:H61"/>
    <mergeCell ref="I61:O61"/>
    <mergeCell ref="P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D63:AE64"/>
    <mergeCell ref="AF63:AG64"/>
    <mergeCell ref="AH63:AI64"/>
    <mergeCell ref="AJ63:AK64"/>
    <mergeCell ref="AL63:AM64"/>
    <mergeCell ref="P64:S64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Z68:AA69"/>
    <mergeCell ref="AB68:AB69"/>
    <mergeCell ref="AC68:AC69"/>
    <mergeCell ref="AD68:AD69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M71"/>
    <mergeCell ref="A71:B71"/>
    <mergeCell ref="A72:B72"/>
    <mergeCell ref="C72:C73"/>
    <mergeCell ref="D72:D73"/>
    <mergeCell ref="E72:E73"/>
    <mergeCell ref="F72:F73"/>
    <mergeCell ref="A73:B73"/>
    <mergeCell ref="G72:G73"/>
    <mergeCell ref="H72:H73"/>
    <mergeCell ref="I72:I73"/>
    <mergeCell ref="J72:J73"/>
    <mergeCell ref="K72:K73"/>
    <mergeCell ref="L72:L73"/>
    <mergeCell ref="M72:M73"/>
    <mergeCell ref="N72:O73"/>
    <mergeCell ref="P72:P73"/>
    <mergeCell ref="Q72:Q73"/>
    <mergeCell ref="R72:R73"/>
    <mergeCell ref="S72:S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</mergeCells>
  <pageMargins left="0.7" right="0.7" top="0.75" bottom="0.75" header="0.51180555555555551" footer="0.51180555555555551"/>
  <pageSetup paperSize="9" scale="51" firstPageNumber="0" orientation="portrait" horizontalDpi="300" verticalDpi="300"/>
  <headerFooter alignWithMargins="0"/>
  <colBreaks count="1" manualBreakCount="1">
    <brk id="4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вересень(зміна ділянки) (2)</vt:lpstr>
      <vt:lpstr>'вересень(зміна ділянки) (2)'!Область_друку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Nikoriak</dc:creator>
  <cp:lastModifiedBy>Victor Nikoriak</cp:lastModifiedBy>
  <dcterms:created xsi:type="dcterms:W3CDTF">2024-07-01T08:10:03Z</dcterms:created>
  <dcterms:modified xsi:type="dcterms:W3CDTF">2024-07-01T08:11:33Z</dcterms:modified>
</cp:coreProperties>
</file>