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drought\DATA_base_soil_water\ТСГ-6_2019\ТСГ-6_2019_Луганська\Біловодськ\горох\"/>
    </mc:Choice>
  </mc:AlternateContent>
  <xr:revisionPtr revIDLastSave="0" documentId="13_ncr:1_{3A400A5B-FC3F-42B1-882E-AA2FA68881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рвен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55" i="1" l="1"/>
  <c r="AJ55" i="1"/>
  <c r="AH55" i="1"/>
  <c r="AF55" i="1"/>
  <c r="AD55" i="1"/>
  <c r="AB55" i="1"/>
  <c r="Z55" i="1"/>
  <c r="X55" i="1"/>
  <c r="V55" i="1"/>
  <c r="T55" i="1"/>
  <c r="AL54" i="1"/>
  <c r="AL58" i="1"/>
  <c r="AL59" i="1" s="1"/>
  <c r="AL60" i="1" s="1"/>
  <c r="AJ54" i="1"/>
  <c r="AJ58" i="1"/>
  <c r="AJ59" i="1" s="1"/>
  <c r="AJ60" i="1" s="1"/>
  <c r="AJ61" i="1" s="1"/>
  <c r="AH54" i="1"/>
  <c r="AH58" i="1" s="1"/>
  <c r="AH59" i="1" s="1"/>
  <c r="AH60" i="1" s="1"/>
  <c r="AF54" i="1"/>
  <c r="AF58" i="1"/>
  <c r="AF59" i="1" s="1"/>
  <c r="AF60" i="1" s="1"/>
  <c r="AF61" i="1" s="1"/>
  <c r="AD54" i="1"/>
  <c r="AD58" i="1"/>
  <c r="AD59" i="1"/>
  <c r="AD60" i="1" s="1"/>
  <c r="AB54" i="1"/>
  <c r="AB58" i="1" s="1"/>
  <c r="AB59" i="1" s="1"/>
  <c r="AB60" i="1" s="1"/>
  <c r="Z54" i="1"/>
  <c r="Z58" i="1"/>
  <c r="Z59" i="1" s="1"/>
  <c r="Z60" i="1" s="1"/>
  <c r="X54" i="1"/>
  <c r="X58" i="1"/>
  <c r="X59" i="1"/>
  <c r="X60" i="1" s="1"/>
  <c r="V54" i="1"/>
  <c r="V58" i="1" s="1"/>
  <c r="V59" i="1" s="1"/>
  <c r="T54" i="1"/>
  <c r="T58" i="1" s="1"/>
  <c r="T59" i="1" s="1"/>
  <c r="T61" i="1"/>
  <c r="V61" i="1" s="1"/>
  <c r="AL39" i="1"/>
  <c r="AJ39" i="1"/>
  <c r="AH39" i="1"/>
  <c r="AF39" i="1"/>
  <c r="AD39" i="1"/>
  <c r="AB39" i="1"/>
  <c r="Z39" i="1"/>
  <c r="X39" i="1"/>
  <c r="V39" i="1"/>
  <c r="T39" i="1"/>
  <c r="AL38" i="1"/>
  <c r="AL42" i="1" s="1"/>
  <c r="AL43" i="1" s="1"/>
  <c r="AL44" i="1" s="1"/>
  <c r="AJ38" i="1"/>
  <c r="AJ42" i="1"/>
  <c r="AJ43" i="1" s="1"/>
  <c r="AJ44" i="1" s="1"/>
  <c r="AH38" i="1"/>
  <c r="AH42" i="1" s="1"/>
  <c r="AH43" i="1" s="1"/>
  <c r="AH44" i="1" s="1"/>
  <c r="AF38" i="1"/>
  <c r="AF42" i="1" s="1"/>
  <c r="AF43" i="1" s="1"/>
  <c r="AF44" i="1" s="1"/>
  <c r="AD38" i="1"/>
  <c r="AD42" i="1"/>
  <c r="AD43" i="1" s="1"/>
  <c r="AD44" i="1" s="1"/>
  <c r="AD45" i="1" s="1"/>
  <c r="AB38" i="1"/>
  <c r="AB42" i="1" s="1"/>
  <c r="AB43" i="1" s="1"/>
  <c r="AB44" i="1" s="1"/>
  <c r="Z38" i="1"/>
  <c r="Z42" i="1" s="1"/>
  <c r="Z43" i="1" s="1"/>
  <c r="Z44" i="1" s="1"/>
  <c r="X38" i="1"/>
  <c r="X42" i="1"/>
  <c r="X43" i="1" s="1"/>
  <c r="X44" i="1" s="1"/>
  <c r="V38" i="1"/>
  <c r="V42" i="1" s="1"/>
  <c r="V43" i="1" s="1"/>
  <c r="T38" i="1"/>
  <c r="T42" i="1"/>
  <c r="T43" i="1" s="1"/>
  <c r="T45" i="1"/>
  <c r="V45" i="1" s="1"/>
  <c r="AL23" i="1"/>
  <c r="AJ23" i="1"/>
  <c r="AH23" i="1"/>
  <c r="AF23" i="1"/>
  <c r="AD23" i="1"/>
  <c r="AB23" i="1"/>
  <c r="AB26" i="1" s="1"/>
  <c r="AB27" i="1" s="1"/>
  <c r="AB28" i="1" s="1"/>
  <c r="Z23" i="1"/>
  <c r="X23" i="1"/>
  <c r="V23" i="1"/>
  <c r="T23" i="1"/>
  <c r="AL22" i="1"/>
  <c r="AL26" i="1" s="1"/>
  <c r="AL27" i="1" s="1"/>
  <c r="AL28" i="1" s="1"/>
  <c r="AL29" i="1" s="1"/>
  <c r="AJ22" i="1"/>
  <c r="AJ26" i="1" s="1"/>
  <c r="AJ27" i="1" s="1"/>
  <c r="AJ28" i="1" s="1"/>
  <c r="AH22" i="1"/>
  <c r="AH26" i="1" s="1"/>
  <c r="AH27" i="1" s="1"/>
  <c r="AH28" i="1" s="1"/>
  <c r="AF22" i="1"/>
  <c r="AF26" i="1" s="1"/>
  <c r="AF27" i="1" s="1"/>
  <c r="AF28" i="1" s="1"/>
  <c r="AF29" i="1" s="1"/>
  <c r="AH29" i="1" s="1"/>
  <c r="AD22" i="1"/>
  <c r="AD26" i="1" s="1"/>
  <c r="AD27" i="1" s="1"/>
  <c r="AD28" i="1" s="1"/>
  <c r="AB22" i="1"/>
  <c r="Z22" i="1"/>
  <c r="Z26" i="1" s="1"/>
  <c r="Z27" i="1" s="1"/>
  <c r="Z28" i="1" s="1"/>
  <c r="X22" i="1"/>
  <c r="X26" i="1" s="1"/>
  <c r="X27" i="1" s="1"/>
  <c r="X28" i="1" s="1"/>
  <c r="V22" i="1"/>
  <c r="V26" i="1" s="1"/>
  <c r="V27" i="1" s="1"/>
  <c r="T22" i="1"/>
  <c r="T26" i="1" s="1"/>
  <c r="T27" i="1" s="1"/>
  <c r="T28" i="1" s="1"/>
  <c r="T29" i="1" s="1"/>
  <c r="V29" i="1" s="1"/>
  <c r="AF45" i="1" l="1"/>
  <c r="AH45" i="1" s="1"/>
  <c r="AJ45" i="1" s="1"/>
  <c r="AL45" i="1" s="1"/>
  <c r="X45" i="1"/>
  <c r="Z45" i="1" s="1"/>
  <c r="X61" i="1"/>
  <c r="Z61" i="1" s="1"/>
  <c r="AB61" i="1" s="1"/>
  <c r="X29" i="1"/>
  <c r="Z29" i="1" s="1"/>
  <c r="AB29" i="1" s="1"/>
  <c r="AL61" i="1"/>
</calcChain>
</file>

<file path=xl/sharedStrings.xml><?xml version="1.0" encoding="utf-8"?>
<sst xmlns="http://schemas.openxmlformats.org/spreadsheetml/2006/main" count="141" uniqueCount="78">
  <si>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</si>
  <si>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</si>
  <si>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</si>
  <si>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Біловодськ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</si>
  <si>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  Луганська             </t>
    </r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</si>
  <si>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</si>
  <si>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</si>
  <si>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</si>
  <si>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</si>
  <si>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</si>
  <si>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</si>
  <si>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</si>
  <si>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</si>
  <si>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</si>
  <si>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</si>
  <si>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</si>
  <si>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</si>
  <si>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</si>
  <si>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</si>
  <si>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</si>
  <si>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</si>
  <si>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</si>
  <si>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</si>
  <si>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</si>
  <si>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</si>
  <si>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</si>
  <si>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</si>
  <si>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</si>
  <si>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</si>
  <si>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</si>
  <si>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>Дата</t>
  </si>
  <si>
    <t>за період</t>
  </si>
  <si>
    <t>Сер.т-ра</t>
  </si>
  <si>
    <t>повітря,  °С</t>
  </si>
  <si>
    <t>Сума</t>
  </si>
  <si>
    <t>опадів, мм</t>
  </si>
  <si>
    <r>
      <t>Склав  Нечай Т.В.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</si>
  <si>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Нечай С.В.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</si>
  <si>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</si>
  <si>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</si>
  <si>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</si>
  <si>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Горох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</si>
  <si>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12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</si>
  <si>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Ячмінь</t>
    </r>
    <r>
      <rPr>
        <b/>
        <i/>
        <u/>
        <sz val="11"/>
        <rFont val="Times New Roman"/>
        <family val="1"/>
        <charset val="204"/>
      </rPr>
      <t xml:space="preserve">    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</si>
  <si>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6п</t>
    </r>
  </si>
  <si>
    <t>Рік визначення агрогідрологічних властивостей ґрунту 1983</t>
  </si>
  <si>
    <t xml:space="preserve">вологого грунту </t>
  </si>
  <si>
    <t>20.8</t>
  </si>
  <si>
    <t>22.1</t>
  </si>
  <si>
    <t>23.0</t>
  </si>
  <si>
    <t>24.4</t>
  </si>
  <si>
    <t>25.7</t>
  </si>
  <si>
    <t>23.8</t>
  </si>
  <si>
    <t>20.1</t>
  </si>
  <si>
    <t>19.4</t>
  </si>
  <si>
    <t>22.6</t>
  </si>
  <si>
    <t>22.8</t>
  </si>
  <si>
    <t>22.7</t>
  </si>
  <si>
    <t>24.9</t>
  </si>
  <si>
    <t>26.6</t>
  </si>
  <si>
    <t>21.8</t>
  </si>
  <si>
    <t>21.7</t>
  </si>
  <si>
    <t>21.6</t>
  </si>
  <si>
    <t>21.0</t>
  </si>
  <si>
    <t>23.6</t>
  </si>
  <si>
    <t>24.6</t>
  </si>
  <si>
    <t>24.0</t>
  </si>
  <si>
    <t>25.9</t>
  </si>
  <si>
    <t>26.1</t>
  </si>
  <si>
    <t>25.4</t>
  </si>
  <si>
    <t>22.3</t>
  </si>
  <si>
    <t>23.9</t>
  </si>
  <si>
    <t>0.3</t>
  </si>
  <si>
    <t>0.0</t>
  </si>
  <si>
    <t>2.9</t>
  </si>
  <si>
    <t>2.2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</si>
  <si>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</t>
    </r>
  </si>
  <si>
    <t xml:space="preserve">Чорнозем звичайний легкоглинистий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</si>
</sst>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9" fillId="0" borderId="0" xfId="0" applyFont="1" applyProtection="1">
      <protection locked="0"/>
    </xf>
    <xf numFmtId="0" fontId="9" fillId="0" borderId="1" xfId="0" applyFont="1" applyBorder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13" fillId="0" borderId="2" xfId="0" applyFont="1" applyBorder="1" applyProtection="1">
      <protection locked="0"/>
    </xf>
    <xf numFmtId="0" fontId="13" fillId="0" borderId="3" xfId="0" applyFont="1" applyBorder="1" applyProtection="1">
      <protection locked="0"/>
    </xf>
    <xf numFmtId="0" fontId="13" fillId="0" borderId="4" xfId="0" applyFont="1" applyBorder="1" applyProtection="1">
      <protection locked="0"/>
    </xf>
    <xf numFmtId="0" fontId="13" fillId="0" borderId="0" xfId="0" applyFont="1" applyProtection="1">
      <protection locked="0"/>
    </xf>
    <xf numFmtId="0" fontId="13" fillId="0" borderId="5" xfId="0" applyFont="1" applyBorder="1" applyProtection="1">
      <protection locked="0"/>
    </xf>
    <xf numFmtId="0" fontId="11" fillId="0" borderId="0" xfId="0" applyFont="1" applyAlignment="1" applyProtection="1">
      <alignment horizontal="center"/>
      <protection locked="0"/>
    </xf>
    <xf numFmtId="0" fontId="9" fillId="0" borderId="6" xfId="0" applyFont="1" applyBorder="1" applyProtection="1">
      <protection locked="0"/>
    </xf>
    <xf numFmtId="0" fontId="9" fillId="0" borderId="7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9" xfId="0" applyFont="1" applyBorder="1" applyProtection="1">
      <protection locked="0"/>
    </xf>
    <xf numFmtId="0" fontId="9" fillId="0" borderId="5" xfId="0" applyFont="1" applyBorder="1" applyProtection="1">
      <protection locked="0"/>
    </xf>
    <xf numFmtId="0" fontId="9" fillId="0" borderId="2" xfId="0" applyFont="1" applyBorder="1" applyProtection="1">
      <protection locked="0"/>
    </xf>
    <xf numFmtId="0" fontId="9" fillId="0" borderId="4" xfId="0" applyFont="1" applyBorder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3" xfId="0" applyFont="1" applyBorder="1" applyProtection="1">
      <protection locked="0"/>
    </xf>
    <xf numFmtId="0" fontId="13" fillId="0" borderId="7" xfId="0" applyFont="1" applyBorder="1" applyAlignment="1" applyProtection="1">
      <alignment vertical="center"/>
      <protection locked="0"/>
    </xf>
    <xf numFmtId="0" fontId="6" fillId="0" borderId="10" xfId="0" applyFont="1" applyBorder="1" applyProtection="1">
      <protection locked="0"/>
    </xf>
    <xf numFmtId="0" fontId="6" fillId="0" borderId="7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6" fillId="0" borderId="11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13" fillId="0" borderId="12" xfId="0" applyFont="1" applyBorder="1" applyProtection="1">
      <protection locked="0"/>
    </xf>
    <xf numFmtId="0" fontId="13" fillId="0" borderId="9" xfId="0" applyFont="1" applyBorder="1" applyProtection="1">
      <protection locked="0"/>
    </xf>
    <xf numFmtId="0" fontId="13" fillId="0" borderId="5" xfId="0" applyFont="1" applyBorder="1" applyAlignment="1" applyProtection="1">
      <alignment horizontal="center"/>
      <protection locked="0"/>
    </xf>
    <xf numFmtId="49" fontId="1" fillId="0" borderId="10" xfId="0" applyNumberFormat="1" applyFont="1" applyBorder="1" applyAlignment="1" applyProtection="1">
      <alignment horizontal="center"/>
      <protection locked="0"/>
    </xf>
    <xf numFmtId="49" fontId="1" fillId="0" borderId="11" xfId="0" applyNumberFormat="1" applyFont="1" applyBorder="1" applyAlignment="1" applyProtection="1">
      <alignment horizontal="center"/>
      <protection locked="0"/>
    </xf>
    <xf numFmtId="49" fontId="6" fillId="0" borderId="10" xfId="0" applyNumberFormat="1" applyFont="1" applyBorder="1" applyAlignment="1" applyProtection="1">
      <alignment horizontal="center"/>
      <protection locked="0"/>
    </xf>
    <xf numFmtId="49" fontId="6" fillId="0" borderId="11" xfId="0" applyNumberFormat="1" applyFont="1" applyBorder="1" applyAlignment="1" applyProtection="1">
      <alignment horizontal="center"/>
      <protection locked="0"/>
    </xf>
    <xf numFmtId="49" fontId="1" fillId="0" borderId="6" xfId="0" applyNumberFormat="1" applyFont="1" applyBorder="1" applyAlignment="1" applyProtection="1">
      <alignment horizontal="center"/>
      <protection locked="0"/>
    </xf>
    <xf numFmtId="49" fontId="1" fillId="0" borderId="8" xfId="0" applyNumberFormat="1" applyFont="1" applyBorder="1" applyAlignment="1" applyProtection="1">
      <alignment horizontal="center"/>
      <protection locked="0"/>
    </xf>
    <xf numFmtId="49" fontId="1" fillId="0" borderId="2" xfId="0" applyNumberFormat="1" applyFont="1" applyBorder="1" applyAlignment="1" applyProtection="1">
      <alignment horizontal="center"/>
      <protection locked="0"/>
    </xf>
    <xf numFmtId="49" fontId="1" fillId="0" borderId="4" xfId="0" applyNumberFormat="1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left"/>
      <protection locked="0"/>
    </xf>
    <xf numFmtId="49" fontId="6" fillId="0" borderId="6" xfId="0" applyNumberFormat="1" applyFont="1" applyBorder="1" applyAlignment="1" applyProtection="1">
      <alignment horizontal="center"/>
      <protection locked="0"/>
    </xf>
    <xf numFmtId="49" fontId="6" fillId="0" borderId="8" xfId="0" applyNumberFormat="1" applyFont="1" applyBorder="1" applyAlignment="1" applyProtection="1">
      <alignment horizontal="center"/>
      <protection locked="0"/>
    </xf>
    <xf numFmtId="49" fontId="6" fillId="0" borderId="2" xfId="0" applyNumberFormat="1" applyFont="1" applyBorder="1" applyAlignment="1" applyProtection="1">
      <alignment horizontal="center"/>
      <protection locked="0"/>
    </xf>
    <xf numFmtId="49" fontId="6" fillId="0" borderId="4" xfId="0" applyNumberFormat="1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8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13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9" fillId="0" borderId="14" xfId="0" applyFont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5" xfId="0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1" fontId="15" fillId="2" borderId="6" xfId="0" applyNumberFormat="1" applyFont="1" applyFill="1" applyBorder="1" applyAlignment="1">
      <alignment horizontal="center"/>
    </xf>
    <xf numFmtId="1" fontId="15" fillId="2" borderId="8" xfId="0" applyNumberFormat="1" applyFont="1" applyFill="1" applyBorder="1" applyAlignment="1">
      <alignment horizontal="center"/>
    </xf>
    <xf numFmtId="1" fontId="15" fillId="2" borderId="2" xfId="0" applyNumberFormat="1" applyFont="1" applyFill="1" applyBorder="1" applyAlignment="1">
      <alignment horizontal="center"/>
    </xf>
    <xf numFmtId="1" fontId="15" fillId="2" borderId="4" xfId="0" applyNumberFormat="1" applyFont="1" applyFill="1" applyBorder="1" applyAlignment="1">
      <alignment horizontal="center"/>
    </xf>
    <xf numFmtId="1" fontId="15" fillId="2" borderId="13" xfId="0" applyNumberFormat="1" applyFont="1" applyFill="1" applyBorder="1" applyAlignment="1">
      <alignment horizontal="center"/>
    </xf>
    <xf numFmtId="1" fontId="15" fillId="2" borderId="14" xfId="0" applyNumberFormat="1" applyFont="1" applyFill="1" applyBorder="1" applyAlignment="1">
      <alignment horizontal="center"/>
    </xf>
    <xf numFmtId="164" fontId="15" fillId="2" borderId="13" xfId="0" applyNumberFormat="1" applyFont="1" applyFill="1" applyBorder="1" applyAlignment="1">
      <alignment horizontal="center"/>
    </xf>
    <xf numFmtId="164" fontId="15" fillId="2" borderId="14" xfId="0" applyNumberFormat="1" applyFont="1" applyFill="1" applyBorder="1" applyAlignment="1">
      <alignment horizontal="center"/>
    </xf>
    <xf numFmtId="164" fontId="15" fillId="0" borderId="13" xfId="0" applyNumberFormat="1" applyFont="1" applyBorder="1" applyAlignment="1">
      <alignment horizontal="center"/>
    </xf>
    <xf numFmtId="164" fontId="15" fillId="0" borderId="14" xfId="0" applyNumberFormat="1" applyFont="1" applyBorder="1" applyAlignment="1">
      <alignment horizontal="center"/>
    </xf>
    <xf numFmtId="14" fontId="11" fillId="0" borderId="6" xfId="0" applyNumberFormat="1" applyFont="1" applyBorder="1" applyAlignment="1" applyProtection="1">
      <alignment horizontal="center"/>
      <protection locked="0"/>
    </xf>
    <xf numFmtId="14" fontId="11" fillId="0" borderId="7" xfId="0" applyNumberFormat="1" applyFont="1" applyBorder="1" applyAlignment="1" applyProtection="1">
      <alignment horizontal="center"/>
      <protection locked="0"/>
    </xf>
    <xf numFmtId="14" fontId="11" fillId="0" borderId="8" xfId="0" applyNumberFormat="1" applyFont="1" applyBorder="1" applyAlignment="1" applyProtection="1">
      <alignment horizontal="center"/>
      <protection locked="0"/>
    </xf>
    <xf numFmtId="14" fontId="11" fillId="0" borderId="2" xfId="0" applyNumberFormat="1" applyFont="1" applyBorder="1" applyAlignment="1" applyProtection="1">
      <alignment horizontal="center"/>
      <protection locked="0"/>
    </xf>
    <xf numFmtId="14" fontId="11" fillId="0" borderId="3" xfId="0" applyNumberFormat="1" applyFont="1" applyBorder="1" applyAlignment="1" applyProtection="1">
      <alignment horizontal="center"/>
      <protection locked="0"/>
    </xf>
    <xf numFmtId="14" fontId="11" fillId="0" borderId="4" xfId="0" applyNumberFormat="1" applyFont="1" applyBorder="1" applyAlignment="1" applyProtection="1">
      <alignment horizontal="center"/>
      <protection locked="0"/>
    </xf>
    <xf numFmtId="164" fontId="4" fillId="2" borderId="13" xfId="0" applyNumberFormat="1" applyFont="1" applyFill="1" applyBorder="1" applyAlignment="1">
      <alignment horizontal="center"/>
    </xf>
    <xf numFmtId="164" fontId="4" fillId="2" borderId="14" xfId="0" applyNumberFormat="1" applyFont="1" applyFill="1" applyBorder="1" applyAlignment="1">
      <alignment horizontal="center"/>
    </xf>
    <xf numFmtId="164" fontId="7" fillId="0" borderId="15" xfId="0" applyNumberFormat="1" applyFont="1" applyBorder="1" applyAlignment="1" applyProtection="1">
      <alignment horizontal="center"/>
      <protection locked="0"/>
    </xf>
    <xf numFmtId="164" fontId="7" fillId="0" borderId="16" xfId="0" applyNumberFormat="1" applyFont="1" applyBorder="1" applyAlignment="1" applyProtection="1">
      <alignment horizontal="center"/>
      <protection locked="0"/>
    </xf>
    <xf numFmtId="164" fontId="7" fillId="0" borderId="17" xfId="0" applyNumberFormat="1" applyFont="1" applyBorder="1" applyAlignment="1" applyProtection="1">
      <alignment horizontal="center"/>
      <protection locked="0"/>
    </xf>
    <xf numFmtId="164" fontId="7" fillId="0" borderId="18" xfId="0" applyNumberFormat="1" applyFont="1" applyBorder="1" applyAlignment="1" applyProtection="1">
      <alignment horizontal="center"/>
      <protection locked="0"/>
    </xf>
    <xf numFmtId="164" fontId="7" fillId="0" borderId="19" xfId="0" applyNumberFormat="1" applyFont="1" applyBorder="1" applyAlignment="1" applyProtection="1">
      <alignment horizontal="center"/>
      <protection locked="0"/>
    </xf>
    <xf numFmtId="164" fontId="7" fillId="0" borderId="20" xfId="0" applyNumberFormat="1" applyFont="1" applyBorder="1" applyAlignment="1" applyProtection="1">
      <alignment horizontal="center"/>
      <protection locked="0"/>
    </xf>
    <xf numFmtId="164" fontId="7" fillId="0" borderId="21" xfId="0" applyNumberFormat="1" applyFont="1" applyBorder="1" applyAlignment="1" applyProtection="1">
      <alignment horizontal="center"/>
      <protection locked="0"/>
    </xf>
    <xf numFmtId="0" fontId="14" fillId="0" borderId="25" xfId="0" applyFont="1" applyBorder="1" applyAlignment="1" applyProtection="1">
      <alignment horizontal="center"/>
      <protection locked="0"/>
    </xf>
    <xf numFmtId="0" fontId="14" fillId="0" borderId="26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164" fontId="7" fillId="0" borderId="25" xfId="0" applyNumberFormat="1" applyFont="1" applyBorder="1" applyAlignment="1" applyProtection="1">
      <alignment horizontal="center"/>
      <protection locked="0"/>
    </xf>
    <xf numFmtId="0" fontId="13" fillId="0" borderId="6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2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4" fillId="0" borderId="22" xfId="0" applyFont="1" applyBorder="1" applyAlignment="1" applyProtection="1">
      <alignment horizontal="center"/>
      <protection locked="0"/>
    </xf>
    <xf numFmtId="0" fontId="14" fillId="0" borderId="23" xfId="0" applyFont="1" applyBorder="1" applyAlignment="1" applyProtection="1">
      <alignment horizontal="center"/>
      <protection locked="0"/>
    </xf>
    <xf numFmtId="0" fontId="14" fillId="0" borderId="18" xfId="0" applyFont="1" applyBorder="1" applyAlignment="1" applyProtection="1">
      <alignment horizontal="center"/>
      <protection locked="0"/>
    </xf>
    <xf numFmtId="164" fontId="7" fillId="0" borderId="24" xfId="0" applyNumberFormat="1" applyFont="1" applyBorder="1" applyAlignment="1" applyProtection="1">
      <alignment horizontal="center"/>
      <protection locked="0"/>
    </xf>
    <xf numFmtId="164" fontId="7" fillId="0" borderId="28" xfId="0" applyNumberFormat="1" applyFont="1" applyBorder="1" applyAlignment="1" applyProtection="1">
      <alignment horizontal="center"/>
      <protection locked="0"/>
    </xf>
    <xf numFmtId="164" fontId="7" fillId="0" borderId="27" xfId="0" applyNumberFormat="1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 vertical="center" textRotation="90"/>
      <protection locked="0"/>
    </xf>
    <xf numFmtId="0" fontId="9" fillId="0" borderId="8" xfId="0" applyFont="1" applyBorder="1" applyAlignment="1" applyProtection="1">
      <alignment horizontal="center" vertical="center" textRotation="90"/>
      <protection locked="0"/>
    </xf>
    <xf numFmtId="0" fontId="9" fillId="0" borderId="9" xfId="0" applyFont="1" applyBorder="1" applyAlignment="1" applyProtection="1">
      <alignment horizontal="center" vertical="center" textRotation="90"/>
      <protection locked="0"/>
    </xf>
    <xf numFmtId="0" fontId="9" fillId="0" borderId="5" xfId="0" applyFont="1" applyBorder="1" applyAlignment="1" applyProtection="1">
      <alignment horizontal="center" vertical="center" textRotation="90"/>
      <protection locked="0"/>
    </xf>
    <xf numFmtId="0" fontId="9" fillId="0" borderId="2" xfId="0" applyFont="1" applyBorder="1" applyAlignment="1" applyProtection="1">
      <alignment horizontal="center" vertical="center" textRotation="90"/>
      <protection locked="0"/>
    </xf>
    <xf numFmtId="0" fontId="9" fillId="0" borderId="4" xfId="0" applyFont="1" applyBorder="1" applyAlignment="1" applyProtection="1">
      <alignment horizontal="center" vertical="center" textRotation="90"/>
      <protection locked="0"/>
    </xf>
    <xf numFmtId="164" fontId="7" fillId="0" borderId="22" xfId="0" applyNumberFormat="1" applyFont="1" applyBorder="1" applyAlignment="1" applyProtection="1">
      <alignment horizont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/>
      <protection locked="0"/>
    </xf>
    <xf numFmtId="1" fontId="16" fillId="2" borderId="6" xfId="0" applyNumberFormat="1" applyFont="1" applyFill="1" applyBorder="1" applyAlignment="1">
      <alignment horizontal="center"/>
    </xf>
    <xf numFmtId="1" fontId="16" fillId="2" borderId="8" xfId="0" applyNumberFormat="1" applyFont="1" applyFill="1" applyBorder="1" applyAlignment="1">
      <alignment horizontal="center"/>
    </xf>
    <xf numFmtId="1" fontId="16" fillId="2" borderId="2" xfId="0" applyNumberFormat="1" applyFont="1" applyFill="1" applyBorder="1" applyAlignment="1">
      <alignment horizontal="center"/>
    </xf>
    <xf numFmtId="1" fontId="16" fillId="2" borderId="4" xfId="0" applyNumberFormat="1" applyFont="1" applyFill="1" applyBorder="1" applyAlignment="1">
      <alignment horizontal="center"/>
    </xf>
    <xf numFmtId="1" fontId="16" fillId="2" borderId="13" xfId="0" applyNumberFormat="1" applyFont="1" applyFill="1" applyBorder="1" applyAlignment="1">
      <alignment horizontal="center"/>
    </xf>
    <xf numFmtId="1" fontId="16" fillId="2" borderId="14" xfId="0" applyNumberFormat="1" applyFont="1" applyFill="1" applyBorder="1" applyAlignment="1">
      <alignment horizontal="center"/>
    </xf>
    <xf numFmtId="164" fontId="16" fillId="2" borderId="13" xfId="0" applyNumberFormat="1" applyFont="1" applyFill="1" applyBorder="1" applyAlignment="1">
      <alignment horizontal="center"/>
    </xf>
    <xf numFmtId="164" fontId="16" fillId="2" borderId="14" xfId="0" applyNumberFormat="1" applyFont="1" applyFill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64" fontId="7" fillId="2" borderId="13" xfId="0" applyNumberFormat="1" applyFont="1" applyFill="1" applyBorder="1" applyAlignment="1">
      <alignment horizontal="center"/>
    </xf>
    <xf numFmtId="164" fontId="7" fillId="2" borderId="14" xfId="0" applyNumberFormat="1" applyFont="1" applyFill="1" applyBorder="1" applyAlignment="1">
      <alignment horizontal="center"/>
    </xf>
    <xf numFmtId="0" fontId="11" fillId="0" borderId="13" xfId="0" applyFont="1" applyBorder="1" applyAlignment="1" applyProtection="1">
      <alignment horizontal="center"/>
      <protection locked="0"/>
    </xf>
    <xf numFmtId="0" fontId="11" fillId="0" borderId="14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8"/>
  <sheetViews>
    <sheetView tabSelected="1" workbookViewId="0">
      <selection activeCell="B10" sqref="B10"/>
    </sheetView>
  </sheetViews>
  <sheetFormatPr defaultRowHeight="15" x14ac:dyDescent="0.25"/>
  <cols>
    <col min="1" max="40" width="4.28515625" customWidth="1"/>
  </cols>
  <sheetData>
    <row r="1" spans="1:39" ht="19.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44" t="s">
        <v>0</v>
      </c>
      <c r="AH1" s="145"/>
      <c r="AI1" s="145"/>
      <c r="AJ1" s="146"/>
      <c r="AK1" s="1"/>
      <c r="AL1" s="1"/>
      <c r="AM1" s="1"/>
    </row>
    <row r="2" spans="1:39" ht="18.75" x14ac:dyDescent="0.3">
      <c r="A2" s="147" t="s">
        <v>1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</row>
    <row r="3" spans="1:39" ht="18.75" x14ac:dyDescent="0.3">
      <c r="A3" s="147" t="s">
        <v>2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</row>
    <row r="4" spans="1:39" ht="18.7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5.75" x14ac:dyDescent="0.25">
      <c r="A5" s="1"/>
      <c r="B5" s="1"/>
      <c r="C5" s="1"/>
      <c r="D5" s="3" t="s">
        <v>3</v>
      </c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1"/>
      <c r="T5" s="3" t="s">
        <v>4</v>
      </c>
      <c r="U5" s="3"/>
      <c r="V5" s="3"/>
      <c r="W5" s="3"/>
      <c r="X5" s="3"/>
      <c r="Y5" s="3"/>
      <c r="Z5" s="3"/>
      <c r="AA5" s="6"/>
      <c r="AB5" s="6"/>
      <c r="AC5" s="6"/>
      <c r="AD5" s="6"/>
      <c r="AE5" s="6"/>
      <c r="AF5" s="6"/>
      <c r="AG5" s="7"/>
      <c r="AH5" s="7"/>
      <c r="AI5" s="7"/>
      <c r="AJ5" s="7"/>
      <c r="AK5" s="7"/>
      <c r="AL5" s="7"/>
      <c r="AM5" s="7"/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8" t="s">
        <v>41</v>
      </c>
      <c r="B7" s="8"/>
      <c r="C7" s="9"/>
      <c r="D7" s="9"/>
      <c r="E7" s="9"/>
      <c r="F7" s="9"/>
      <c r="G7" s="9"/>
      <c r="H7" s="9"/>
      <c r="I7" s="9"/>
      <c r="J7" s="8"/>
      <c r="K7" s="8" t="s">
        <v>42</v>
      </c>
      <c r="L7" s="8"/>
      <c r="M7" s="9"/>
      <c r="N7" s="9"/>
      <c r="O7" s="9"/>
      <c r="P7" s="9"/>
      <c r="Q7" s="8"/>
      <c r="R7" s="8"/>
      <c r="S7" s="8"/>
      <c r="T7" s="8"/>
      <c r="U7" s="8"/>
      <c r="V7" s="8"/>
      <c r="W7" s="8"/>
      <c r="X7" s="8" t="s">
        <v>43</v>
      </c>
      <c r="Y7" s="8"/>
      <c r="Z7" s="8"/>
      <c r="AA7" s="8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8"/>
    </row>
    <row r="8" spans="1:39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x14ac:dyDescent="0.25">
      <c r="A9" s="8" t="s">
        <v>76</v>
      </c>
      <c r="B9" s="8" t="s">
        <v>77</v>
      </c>
      <c r="C9" s="9"/>
      <c r="D9" s="9"/>
      <c r="E9" s="9"/>
      <c r="F9" s="9"/>
      <c r="G9" s="9"/>
      <c r="H9" s="9"/>
      <c r="I9" s="9"/>
      <c r="J9" s="9"/>
      <c r="K9" s="9"/>
      <c r="L9" s="8"/>
      <c r="M9" s="8"/>
      <c r="N9" s="8"/>
      <c r="O9" s="64" t="s">
        <v>44</v>
      </c>
      <c r="P9" s="64"/>
      <c r="Q9" s="64"/>
      <c r="R9" s="7"/>
      <c r="S9" s="7"/>
      <c r="T9" s="8" t="s">
        <v>45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7"/>
      <c r="AK9" s="7"/>
      <c r="AL9" s="7"/>
      <c r="AM9" s="8"/>
    </row>
    <row r="10" spans="1:39" ht="15.75" thickBo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0"/>
      <c r="P10" s="10"/>
      <c r="Q10" s="10"/>
      <c r="R10" s="1"/>
      <c r="S10" s="1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1"/>
      <c r="AK10" s="1"/>
      <c r="AL10" s="1"/>
      <c r="AM10" s="8"/>
    </row>
    <row r="11" spans="1:39" ht="15.75" thickBot="1" x14ac:dyDescent="0.3">
      <c r="A11" s="54" t="s">
        <v>5</v>
      </c>
      <c r="B11" s="55"/>
      <c r="C11" s="56"/>
      <c r="D11" s="54" t="s">
        <v>6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6"/>
      <c r="T11" s="57" t="s">
        <v>7</v>
      </c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9"/>
    </row>
    <row r="12" spans="1:39" ht="15.75" thickBot="1" x14ac:dyDescent="0.3">
      <c r="A12" s="60" t="s">
        <v>8</v>
      </c>
      <c r="B12" s="61"/>
      <c r="C12" s="62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  <c r="T12" s="57">
        <v>10</v>
      </c>
      <c r="U12" s="59"/>
      <c r="V12" s="57">
        <v>20</v>
      </c>
      <c r="W12" s="59"/>
      <c r="X12" s="57">
        <v>30</v>
      </c>
      <c r="Y12" s="59"/>
      <c r="Z12" s="57">
        <v>40</v>
      </c>
      <c r="AA12" s="59"/>
      <c r="AB12" s="57">
        <v>50</v>
      </c>
      <c r="AC12" s="59"/>
      <c r="AD12" s="57">
        <v>60</v>
      </c>
      <c r="AE12" s="59"/>
      <c r="AF12" s="57">
        <v>70</v>
      </c>
      <c r="AG12" s="59"/>
      <c r="AH12" s="57">
        <v>80</v>
      </c>
      <c r="AI12" s="59"/>
      <c r="AJ12" s="57">
        <v>90</v>
      </c>
      <c r="AK12" s="59"/>
      <c r="AL12" s="57">
        <v>100</v>
      </c>
      <c r="AM12" s="59"/>
    </row>
    <row r="13" spans="1:39" ht="15.75" thickBot="1" x14ac:dyDescent="0.3">
      <c r="A13" s="57">
        <v>1</v>
      </c>
      <c r="B13" s="58"/>
      <c r="C13" s="59"/>
      <c r="D13" s="57">
        <v>2</v>
      </c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9"/>
      <c r="T13" s="57">
        <v>3</v>
      </c>
      <c r="U13" s="59"/>
      <c r="V13" s="57">
        <v>4</v>
      </c>
      <c r="W13" s="59"/>
      <c r="X13" s="57">
        <v>5</v>
      </c>
      <c r="Y13" s="59"/>
      <c r="Z13" s="57">
        <v>6</v>
      </c>
      <c r="AA13" s="59"/>
      <c r="AB13" s="57">
        <v>7</v>
      </c>
      <c r="AC13" s="59"/>
      <c r="AD13" s="57">
        <v>8</v>
      </c>
      <c r="AE13" s="59"/>
      <c r="AF13" s="57">
        <v>9</v>
      </c>
      <c r="AG13" s="59"/>
      <c r="AH13" s="57">
        <v>10</v>
      </c>
      <c r="AI13" s="59"/>
      <c r="AJ13" s="57">
        <v>11</v>
      </c>
      <c r="AK13" s="59"/>
      <c r="AL13" s="57">
        <v>12</v>
      </c>
      <c r="AM13" s="59"/>
    </row>
    <row r="14" spans="1:39" ht="15.75" thickBot="1" x14ac:dyDescent="0.3">
      <c r="A14" s="99"/>
      <c r="B14" s="100"/>
      <c r="C14" s="101"/>
      <c r="D14" s="57" t="s">
        <v>9</v>
      </c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9"/>
      <c r="T14" s="142">
        <v>0.83</v>
      </c>
      <c r="U14" s="143"/>
      <c r="V14" s="142">
        <v>0.8</v>
      </c>
      <c r="W14" s="143"/>
      <c r="X14" s="142">
        <v>1.04</v>
      </c>
      <c r="Y14" s="143"/>
      <c r="Z14" s="142">
        <v>1.07</v>
      </c>
      <c r="AA14" s="143"/>
      <c r="AB14" s="142">
        <v>1.2</v>
      </c>
      <c r="AC14" s="143"/>
      <c r="AD14" s="142">
        <v>1.24</v>
      </c>
      <c r="AE14" s="143"/>
      <c r="AF14" s="142">
        <v>1.32</v>
      </c>
      <c r="AG14" s="143"/>
      <c r="AH14" s="142">
        <v>1.43</v>
      </c>
      <c r="AI14" s="143"/>
      <c r="AJ14" s="142">
        <v>1.5</v>
      </c>
      <c r="AK14" s="143"/>
      <c r="AL14" s="142">
        <v>1.48</v>
      </c>
      <c r="AM14" s="143"/>
    </row>
    <row r="15" spans="1:39" ht="15.75" thickBot="1" x14ac:dyDescent="0.3">
      <c r="A15" s="118"/>
      <c r="B15" s="119"/>
      <c r="C15" s="120"/>
      <c r="D15" s="54" t="s">
        <v>10</v>
      </c>
      <c r="E15" s="55"/>
      <c r="F15" s="55"/>
      <c r="G15" s="55"/>
      <c r="H15" s="56"/>
      <c r="I15" s="57" t="s">
        <v>11</v>
      </c>
      <c r="J15" s="58"/>
      <c r="K15" s="58"/>
      <c r="L15" s="58"/>
      <c r="M15" s="58"/>
      <c r="N15" s="58"/>
      <c r="O15" s="58"/>
      <c r="P15" s="58"/>
      <c r="Q15" s="58"/>
      <c r="R15" s="58"/>
      <c r="S15" s="59"/>
      <c r="T15" s="142">
        <v>13</v>
      </c>
      <c r="U15" s="143"/>
      <c r="V15" s="142">
        <v>14</v>
      </c>
      <c r="W15" s="143"/>
      <c r="X15" s="142">
        <v>15</v>
      </c>
      <c r="Y15" s="143"/>
      <c r="Z15" s="142">
        <v>17</v>
      </c>
      <c r="AA15" s="143"/>
      <c r="AB15" s="142">
        <v>15</v>
      </c>
      <c r="AC15" s="143"/>
      <c r="AD15" s="142">
        <v>14</v>
      </c>
      <c r="AE15" s="143"/>
      <c r="AF15" s="142">
        <v>14</v>
      </c>
      <c r="AG15" s="143"/>
      <c r="AH15" s="142">
        <v>14</v>
      </c>
      <c r="AI15" s="143"/>
      <c r="AJ15" s="142">
        <v>15</v>
      </c>
      <c r="AK15" s="143"/>
      <c r="AL15" s="142">
        <v>16</v>
      </c>
      <c r="AM15" s="143"/>
    </row>
    <row r="16" spans="1:39" ht="15.75" thickBot="1" x14ac:dyDescent="0.3">
      <c r="A16" s="102"/>
      <c r="B16" s="103"/>
      <c r="C16" s="104"/>
      <c r="D16" s="60" t="s">
        <v>12</v>
      </c>
      <c r="E16" s="61"/>
      <c r="F16" s="61"/>
      <c r="G16" s="61"/>
      <c r="H16" s="62"/>
      <c r="I16" s="57" t="s">
        <v>13</v>
      </c>
      <c r="J16" s="58"/>
      <c r="K16" s="58"/>
      <c r="L16" s="58"/>
      <c r="M16" s="58"/>
      <c r="N16" s="58"/>
      <c r="O16" s="58"/>
      <c r="P16" s="58"/>
      <c r="Q16" s="58"/>
      <c r="R16" s="58"/>
      <c r="S16" s="59"/>
      <c r="T16" s="142">
        <v>12</v>
      </c>
      <c r="U16" s="143"/>
      <c r="V16" s="142">
        <v>12</v>
      </c>
      <c r="W16" s="143"/>
      <c r="X16" s="142">
        <v>12</v>
      </c>
      <c r="Y16" s="143"/>
      <c r="Z16" s="142">
        <v>11</v>
      </c>
      <c r="AA16" s="143"/>
      <c r="AB16" s="142">
        <v>13</v>
      </c>
      <c r="AC16" s="143"/>
      <c r="AD16" s="142">
        <v>12</v>
      </c>
      <c r="AE16" s="143"/>
      <c r="AF16" s="142">
        <v>14</v>
      </c>
      <c r="AG16" s="143"/>
      <c r="AH16" s="142">
        <v>15</v>
      </c>
      <c r="AI16" s="143"/>
      <c r="AJ16" s="142">
        <v>15</v>
      </c>
      <c r="AK16" s="143"/>
      <c r="AL16" s="142">
        <v>14</v>
      </c>
      <c r="AM16" s="143"/>
    </row>
    <row r="17" spans="1:39" ht="15.75" thickBot="1" x14ac:dyDescent="0.3">
      <c r="A17" s="26"/>
      <c r="B17" s="26"/>
      <c r="C17" s="2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ht="15.75" x14ac:dyDescent="0.25">
      <c r="A18" s="99"/>
      <c r="B18" s="100"/>
      <c r="C18" s="101"/>
      <c r="D18" s="99" t="s">
        <v>14</v>
      </c>
      <c r="E18" s="100"/>
      <c r="F18" s="100"/>
      <c r="G18" s="100"/>
      <c r="H18" s="100"/>
      <c r="I18" s="101"/>
      <c r="J18" s="111" t="s">
        <v>15</v>
      </c>
      <c r="K18" s="112"/>
      <c r="L18" s="105" t="s">
        <v>16</v>
      </c>
      <c r="M18" s="106"/>
      <c r="N18" s="106"/>
      <c r="O18" s="106"/>
      <c r="P18" s="106"/>
      <c r="Q18" s="106"/>
      <c r="R18" s="106"/>
      <c r="S18" s="107"/>
      <c r="T18" s="108">
        <v>36.9</v>
      </c>
      <c r="U18" s="93"/>
      <c r="V18" s="92">
        <v>25.8</v>
      </c>
      <c r="W18" s="93"/>
      <c r="X18" s="92">
        <v>34.4</v>
      </c>
      <c r="Y18" s="93"/>
      <c r="Z18" s="92">
        <v>31.7</v>
      </c>
      <c r="AA18" s="93"/>
      <c r="AB18" s="92">
        <v>31.2</v>
      </c>
      <c r="AC18" s="93"/>
      <c r="AD18" s="92">
        <v>35.700000000000003</v>
      </c>
      <c r="AE18" s="93"/>
      <c r="AF18" s="92">
        <v>33.4</v>
      </c>
      <c r="AG18" s="93"/>
      <c r="AH18" s="92">
        <v>41.2</v>
      </c>
      <c r="AI18" s="93"/>
      <c r="AJ18" s="92">
        <v>34.1</v>
      </c>
      <c r="AK18" s="93"/>
      <c r="AL18" s="92">
        <v>37.1</v>
      </c>
      <c r="AM18" s="94"/>
    </row>
    <row r="19" spans="1:39" ht="16.5" thickBot="1" x14ac:dyDescent="0.3">
      <c r="A19" s="118"/>
      <c r="B19" s="119"/>
      <c r="C19" s="120"/>
      <c r="D19" s="102"/>
      <c r="E19" s="103"/>
      <c r="F19" s="103"/>
      <c r="G19" s="103"/>
      <c r="H19" s="103"/>
      <c r="I19" s="104"/>
      <c r="J19" s="113"/>
      <c r="K19" s="114"/>
      <c r="L19" s="95" t="s">
        <v>17</v>
      </c>
      <c r="M19" s="96"/>
      <c r="N19" s="96"/>
      <c r="O19" s="96"/>
      <c r="P19" s="96"/>
      <c r="Q19" s="96"/>
      <c r="R19" s="96"/>
      <c r="S19" s="97"/>
      <c r="T19" s="98">
        <v>31.8</v>
      </c>
      <c r="U19" s="89"/>
      <c r="V19" s="88">
        <v>22.2</v>
      </c>
      <c r="W19" s="89"/>
      <c r="X19" s="88">
        <v>29.4</v>
      </c>
      <c r="Y19" s="89"/>
      <c r="Z19" s="88">
        <v>26.6</v>
      </c>
      <c r="AA19" s="89"/>
      <c r="AB19" s="88">
        <v>25.7</v>
      </c>
      <c r="AC19" s="89"/>
      <c r="AD19" s="88">
        <v>29.3</v>
      </c>
      <c r="AE19" s="89"/>
      <c r="AF19" s="88">
        <v>27.4</v>
      </c>
      <c r="AG19" s="89"/>
      <c r="AH19" s="88">
        <v>33.700000000000003</v>
      </c>
      <c r="AI19" s="89"/>
      <c r="AJ19" s="88">
        <v>27.4</v>
      </c>
      <c r="AK19" s="89"/>
      <c r="AL19" s="88">
        <v>30.2</v>
      </c>
      <c r="AM19" s="110"/>
    </row>
    <row r="20" spans="1:39" ht="15.75" x14ac:dyDescent="0.25">
      <c r="A20" s="118"/>
      <c r="B20" s="119"/>
      <c r="C20" s="120"/>
      <c r="D20" s="99" t="s">
        <v>18</v>
      </c>
      <c r="E20" s="100"/>
      <c r="F20" s="100"/>
      <c r="G20" s="100"/>
      <c r="H20" s="100"/>
      <c r="I20" s="101"/>
      <c r="J20" s="113"/>
      <c r="K20" s="114"/>
      <c r="L20" s="105" t="s">
        <v>16</v>
      </c>
      <c r="M20" s="106"/>
      <c r="N20" s="106"/>
      <c r="O20" s="106"/>
      <c r="P20" s="106"/>
      <c r="Q20" s="106"/>
      <c r="R20" s="106"/>
      <c r="S20" s="107"/>
      <c r="T20" s="117">
        <v>34.1</v>
      </c>
      <c r="U20" s="109"/>
      <c r="V20" s="90">
        <v>29.4</v>
      </c>
      <c r="W20" s="109"/>
      <c r="X20" s="90">
        <v>30.7</v>
      </c>
      <c r="Y20" s="109"/>
      <c r="Z20" s="90">
        <v>34.1</v>
      </c>
      <c r="AA20" s="109"/>
      <c r="AB20" s="90">
        <v>33.6</v>
      </c>
      <c r="AC20" s="109"/>
      <c r="AD20" s="90">
        <v>39.4</v>
      </c>
      <c r="AE20" s="109"/>
      <c r="AF20" s="90">
        <v>31.5</v>
      </c>
      <c r="AG20" s="109"/>
      <c r="AH20" s="90">
        <v>34.6</v>
      </c>
      <c r="AI20" s="109"/>
      <c r="AJ20" s="90">
        <v>32.299999999999997</v>
      </c>
      <c r="AK20" s="109"/>
      <c r="AL20" s="90">
        <v>38.799999999999997</v>
      </c>
      <c r="AM20" s="91"/>
    </row>
    <row r="21" spans="1:39" ht="16.5" thickBot="1" x14ac:dyDescent="0.3">
      <c r="A21" s="102"/>
      <c r="B21" s="103"/>
      <c r="C21" s="104"/>
      <c r="D21" s="102"/>
      <c r="E21" s="103"/>
      <c r="F21" s="103"/>
      <c r="G21" s="103"/>
      <c r="H21" s="103"/>
      <c r="I21" s="104"/>
      <c r="J21" s="115"/>
      <c r="K21" s="116"/>
      <c r="L21" s="95" t="s">
        <v>17</v>
      </c>
      <c r="M21" s="96"/>
      <c r="N21" s="96"/>
      <c r="O21" s="96"/>
      <c r="P21" s="96"/>
      <c r="Q21" s="96"/>
      <c r="R21" s="96"/>
      <c r="S21" s="97"/>
      <c r="T21" s="108">
        <v>29.4</v>
      </c>
      <c r="U21" s="93"/>
      <c r="V21" s="92">
        <v>25.2</v>
      </c>
      <c r="W21" s="93"/>
      <c r="X21" s="92">
        <v>26.2</v>
      </c>
      <c r="Y21" s="93"/>
      <c r="Z21" s="92">
        <v>28.5</v>
      </c>
      <c r="AA21" s="93"/>
      <c r="AB21" s="92">
        <v>27.6</v>
      </c>
      <c r="AC21" s="93"/>
      <c r="AD21" s="92">
        <v>32.5</v>
      </c>
      <c r="AE21" s="93"/>
      <c r="AF21" s="92">
        <v>25.9</v>
      </c>
      <c r="AG21" s="93"/>
      <c r="AH21" s="92">
        <v>28.3</v>
      </c>
      <c r="AI21" s="93"/>
      <c r="AJ21" s="92">
        <v>25.7</v>
      </c>
      <c r="AK21" s="93"/>
      <c r="AL21" s="92">
        <v>31.7</v>
      </c>
      <c r="AM21" s="94"/>
    </row>
    <row r="22" spans="1:39" ht="16.5" thickBot="1" x14ac:dyDescent="0.3">
      <c r="A22" s="121"/>
      <c r="B22" s="122"/>
      <c r="C22" s="123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  <c r="P22" s="57">
        <v>1</v>
      </c>
      <c r="Q22" s="58"/>
      <c r="R22" s="58"/>
      <c r="S22" s="59"/>
      <c r="T22" s="140">
        <f>(T18-T19)/T19*100</f>
        <v>16.037735849056599</v>
      </c>
      <c r="U22" s="141"/>
      <c r="V22" s="140">
        <f>(V18-V19)/V19*100</f>
        <v>16.216216216216221</v>
      </c>
      <c r="W22" s="141"/>
      <c r="X22" s="140">
        <f>(X18-X19)/X19*100</f>
        <v>17.006802721088434</v>
      </c>
      <c r="Y22" s="141"/>
      <c r="Z22" s="140">
        <f>(Z18-Z19)/Z19*100</f>
        <v>19.172932330827059</v>
      </c>
      <c r="AA22" s="141"/>
      <c r="AB22" s="140">
        <f>(AB18-AB19)/AB19*100</f>
        <v>21.400778210116734</v>
      </c>
      <c r="AC22" s="141"/>
      <c r="AD22" s="140">
        <f>(AD18-AD19)/AD19*100</f>
        <v>21.843003412969288</v>
      </c>
      <c r="AE22" s="141"/>
      <c r="AF22" s="140">
        <f>(AF18-AF19)/AF19*100</f>
        <v>21.897810218978105</v>
      </c>
      <c r="AG22" s="141"/>
      <c r="AH22" s="140">
        <f>(AH18-AH19)/AH19*100</f>
        <v>22.255192878338274</v>
      </c>
      <c r="AI22" s="141"/>
      <c r="AJ22" s="140">
        <f>(AJ18-AJ19)/AJ19*100</f>
        <v>24.45255474452556</v>
      </c>
      <c r="AK22" s="141"/>
      <c r="AL22" s="140">
        <f>(AL18-AL19)/AL19*100</f>
        <v>22.847682119205306</v>
      </c>
      <c r="AM22" s="141"/>
    </row>
    <row r="23" spans="1:39" ht="16.5" thickBot="1" x14ac:dyDescent="0.3">
      <c r="A23" s="124"/>
      <c r="B23" s="125"/>
      <c r="C23" s="126"/>
      <c r="D23" s="63" t="s">
        <v>19</v>
      </c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5"/>
      <c r="P23" s="57">
        <v>2</v>
      </c>
      <c r="Q23" s="58"/>
      <c r="R23" s="58"/>
      <c r="S23" s="59"/>
      <c r="T23" s="140">
        <f>(T20-T21)/T21*100</f>
        <v>15.986394557823139</v>
      </c>
      <c r="U23" s="141"/>
      <c r="V23" s="140">
        <f>(V20-V21)/V21*100</f>
        <v>16.666666666666664</v>
      </c>
      <c r="W23" s="141"/>
      <c r="X23" s="140">
        <f>(X20-X21)/X21*100</f>
        <v>17.175572519083971</v>
      </c>
      <c r="Y23" s="141"/>
      <c r="Z23" s="140">
        <f>(Z20-Z21)/Z21*100</f>
        <v>19.649122807017548</v>
      </c>
      <c r="AA23" s="141"/>
      <c r="AB23" s="140">
        <f>(AB20-AB21)/AB21*100</f>
        <v>21.739130434782609</v>
      </c>
      <c r="AC23" s="141"/>
      <c r="AD23" s="140">
        <f>(AD20-AD21)/AD21*100</f>
        <v>21.230769230769226</v>
      </c>
      <c r="AE23" s="141"/>
      <c r="AF23" s="140">
        <f>(AF20-AF21)/AF21*100</f>
        <v>21.621621621621628</v>
      </c>
      <c r="AG23" s="141"/>
      <c r="AH23" s="140">
        <f>(AH20-AH21)/AH21*100</f>
        <v>22.261484098939931</v>
      </c>
      <c r="AI23" s="141"/>
      <c r="AJ23" s="140">
        <f>(AJ20-AJ21)/AJ21*100</f>
        <v>25.680933852140068</v>
      </c>
      <c r="AK23" s="141"/>
      <c r="AL23" s="140">
        <f>(AL20-AL21)/AL21*100</f>
        <v>22.397476340693999</v>
      </c>
      <c r="AM23" s="141"/>
    </row>
    <row r="24" spans="1:39" ht="16.5" thickBot="1" x14ac:dyDescent="0.3">
      <c r="A24" s="127"/>
      <c r="B24" s="128"/>
      <c r="C24" s="129"/>
      <c r="D24" s="63" t="s">
        <v>20</v>
      </c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5"/>
      <c r="P24" s="57">
        <v>3</v>
      </c>
      <c r="Q24" s="58"/>
      <c r="R24" s="58"/>
      <c r="S24" s="59"/>
      <c r="T24" s="138"/>
      <c r="U24" s="139"/>
      <c r="V24" s="138"/>
      <c r="W24" s="139"/>
      <c r="X24" s="138"/>
      <c r="Y24" s="139"/>
      <c r="Z24" s="138"/>
      <c r="AA24" s="139"/>
      <c r="AB24" s="138"/>
      <c r="AC24" s="139"/>
      <c r="AD24" s="138"/>
      <c r="AE24" s="139"/>
      <c r="AF24" s="138"/>
      <c r="AG24" s="139"/>
      <c r="AH24" s="138"/>
      <c r="AI24" s="139"/>
      <c r="AJ24" s="78"/>
      <c r="AK24" s="79"/>
      <c r="AL24" s="78"/>
      <c r="AM24" s="79"/>
    </row>
    <row r="25" spans="1:39" ht="16.5" thickBot="1" x14ac:dyDescent="0.3">
      <c r="A25" s="80">
        <v>43624</v>
      </c>
      <c r="B25" s="81"/>
      <c r="C25" s="82"/>
      <c r="D25" s="63" t="s">
        <v>21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5"/>
      <c r="P25" s="57">
        <v>4</v>
      </c>
      <c r="Q25" s="58"/>
      <c r="R25" s="58"/>
      <c r="S25" s="59"/>
      <c r="T25" s="138"/>
      <c r="U25" s="139"/>
      <c r="V25" s="138"/>
      <c r="W25" s="139"/>
      <c r="X25" s="138"/>
      <c r="Y25" s="139"/>
      <c r="Z25" s="138"/>
      <c r="AA25" s="139"/>
      <c r="AB25" s="138"/>
      <c r="AC25" s="139"/>
      <c r="AD25" s="138"/>
      <c r="AE25" s="139"/>
      <c r="AF25" s="138"/>
      <c r="AG25" s="139"/>
      <c r="AH25" s="138"/>
      <c r="AI25" s="139"/>
      <c r="AJ25" s="78"/>
      <c r="AK25" s="79"/>
      <c r="AL25" s="78"/>
      <c r="AM25" s="79"/>
    </row>
    <row r="26" spans="1:39" ht="16.5" thickBot="1" x14ac:dyDescent="0.3">
      <c r="A26" s="83"/>
      <c r="B26" s="84"/>
      <c r="C26" s="85"/>
      <c r="D26" s="60" t="s">
        <v>22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  <c r="P26" s="57" t="s">
        <v>23</v>
      </c>
      <c r="Q26" s="58"/>
      <c r="R26" s="58"/>
      <c r="S26" s="59"/>
      <c r="T26" s="136">
        <f>(T22+T23)/2</f>
        <v>16.012065203439867</v>
      </c>
      <c r="U26" s="137"/>
      <c r="V26" s="136">
        <f>(V22+V23)/2</f>
        <v>16.441441441441441</v>
      </c>
      <c r="W26" s="137"/>
      <c r="X26" s="136">
        <f>(X22+X23)/2</f>
        <v>17.091187620086203</v>
      </c>
      <c r="Y26" s="137"/>
      <c r="Z26" s="136">
        <f>(Z22+Z23)/2</f>
        <v>19.411027568922304</v>
      </c>
      <c r="AA26" s="137"/>
      <c r="AB26" s="136">
        <f>(AB22+AB23)/2</f>
        <v>21.569954322449671</v>
      </c>
      <c r="AC26" s="137"/>
      <c r="AD26" s="136">
        <f>(AD22+AD23)/2</f>
        <v>21.536886321869257</v>
      </c>
      <c r="AE26" s="137"/>
      <c r="AF26" s="136">
        <f>(AF22+AF23)/2</f>
        <v>21.759715920299868</v>
      </c>
      <c r="AG26" s="137"/>
      <c r="AH26" s="136">
        <f>(AH22+AH23)/2</f>
        <v>22.258338488639104</v>
      </c>
      <c r="AI26" s="137"/>
      <c r="AJ26" s="136">
        <f>(AJ22+AJ23)/2</f>
        <v>25.066744298332814</v>
      </c>
      <c r="AK26" s="137"/>
      <c r="AL26" s="136">
        <f>(AL22+AL23)/2</f>
        <v>22.62257922994965</v>
      </c>
      <c r="AM26" s="137"/>
    </row>
    <row r="27" spans="1:39" ht="16.5" thickBot="1" x14ac:dyDescent="0.3">
      <c r="A27" s="99"/>
      <c r="B27" s="100"/>
      <c r="C27" s="101"/>
      <c r="D27" s="54" t="s">
        <v>10</v>
      </c>
      <c r="E27" s="55"/>
      <c r="F27" s="55"/>
      <c r="G27" s="55"/>
      <c r="H27" s="56"/>
      <c r="I27" s="57" t="s">
        <v>24</v>
      </c>
      <c r="J27" s="58"/>
      <c r="K27" s="58"/>
      <c r="L27" s="58"/>
      <c r="M27" s="58"/>
      <c r="N27" s="58"/>
      <c r="O27" s="59"/>
      <c r="P27" s="57" t="s">
        <v>25</v>
      </c>
      <c r="Q27" s="58"/>
      <c r="R27" s="58"/>
      <c r="S27" s="59"/>
      <c r="T27" s="134">
        <f>T26*T14</f>
        <v>13.290014118855089</v>
      </c>
      <c r="U27" s="135"/>
      <c r="V27" s="134">
        <f>V26*V14</f>
        <v>13.153153153153154</v>
      </c>
      <c r="W27" s="135"/>
      <c r="X27" s="134">
        <f>X26*X14</f>
        <v>17.774835124889652</v>
      </c>
      <c r="Y27" s="135"/>
      <c r="Z27" s="134">
        <f>Z26*Z14</f>
        <v>20.769799498746867</v>
      </c>
      <c r="AA27" s="135"/>
      <c r="AB27" s="134">
        <f>AB26*AB14</f>
        <v>25.883945186939606</v>
      </c>
      <c r="AC27" s="135"/>
      <c r="AD27" s="134">
        <f>AD26*AD14</f>
        <v>26.70573903911788</v>
      </c>
      <c r="AE27" s="135"/>
      <c r="AF27" s="134">
        <f>AF26*AF14</f>
        <v>28.722825014795827</v>
      </c>
      <c r="AG27" s="135"/>
      <c r="AH27" s="134">
        <f>AH26*AH14</f>
        <v>31.829424038753917</v>
      </c>
      <c r="AI27" s="135"/>
      <c r="AJ27" s="134">
        <f>AJ26*AJ14</f>
        <v>37.600116447499218</v>
      </c>
      <c r="AK27" s="135"/>
      <c r="AL27" s="134">
        <f>AL26*AL14</f>
        <v>33.481417260325479</v>
      </c>
      <c r="AM27" s="135"/>
    </row>
    <row r="28" spans="1:39" ht="16.5" thickBot="1" x14ac:dyDescent="0.3">
      <c r="A28" s="118"/>
      <c r="B28" s="119"/>
      <c r="C28" s="120"/>
      <c r="D28" s="20"/>
      <c r="E28" s="14"/>
      <c r="F28" s="14"/>
      <c r="G28" s="14"/>
      <c r="H28" s="15"/>
      <c r="I28" s="14"/>
      <c r="J28" s="14"/>
      <c r="K28" s="14"/>
      <c r="L28" s="14"/>
      <c r="M28" s="14"/>
      <c r="N28" s="14"/>
      <c r="O28" s="21"/>
      <c r="P28" s="57" t="s">
        <v>25</v>
      </c>
      <c r="Q28" s="58"/>
      <c r="R28" s="58"/>
      <c r="S28" s="59"/>
      <c r="T28" s="134">
        <f>T27-T15</f>
        <v>0.29001411885508865</v>
      </c>
      <c r="U28" s="135"/>
      <c r="V28" s="134">
        <v>0</v>
      </c>
      <c r="W28" s="135"/>
      <c r="X28" s="134">
        <f>X27-X15</f>
        <v>2.7748351248896519</v>
      </c>
      <c r="Y28" s="135"/>
      <c r="Z28" s="134">
        <f>Z27-Z15</f>
        <v>3.7697994987468668</v>
      </c>
      <c r="AA28" s="135"/>
      <c r="AB28" s="134">
        <f>AB27-AB15</f>
        <v>10.883945186939606</v>
      </c>
      <c r="AC28" s="135"/>
      <c r="AD28" s="134">
        <f>AD27-AD15</f>
        <v>12.70573903911788</v>
      </c>
      <c r="AE28" s="135"/>
      <c r="AF28" s="134">
        <f>AF27-AF15</f>
        <v>14.722825014795827</v>
      </c>
      <c r="AG28" s="135"/>
      <c r="AH28" s="134">
        <f>AH27-AH15</f>
        <v>17.829424038753917</v>
      </c>
      <c r="AI28" s="135"/>
      <c r="AJ28" s="134">
        <f>AJ27-AJ15</f>
        <v>22.600116447499218</v>
      </c>
      <c r="AK28" s="135"/>
      <c r="AL28" s="134">
        <f>AL27-AL15</f>
        <v>17.481417260325479</v>
      </c>
      <c r="AM28" s="135"/>
    </row>
    <row r="29" spans="1:39" ht="15" customHeight="1" x14ac:dyDescent="0.25">
      <c r="A29" s="118"/>
      <c r="B29" s="119"/>
      <c r="C29" s="120"/>
      <c r="D29" s="63" t="s">
        <v>12</v>
      </c>
      <c r="E29" s="64"/>
      <c r="F29" s="64"/>
      <c r="G29" s="64"/>
      <c r="H29" s="65"/>
      <c r="I29" s="63" t="s">
        <v>26</v>
      </c>
      <c r="J29" s="64"/>
      <c r="K29" s="64"/>
      <c r="L29" s="64"/>
      <c r="M29" s="64"/>
      <c r="N29" s="64"/>
      <c r="O29" s="65"/>
      <c r="P29" s="54" t="s">
        <v>27</v>
      </c>
      <c r="Q29" s="55"/>
      <c r="R29" s="55"/>
      <c r="S29" s="56"/>
      <c r="T29" s="130">
        <f>T28</f>
        <v>0.29001411885508865</v>
      </c>
      <c r="U29" s="131"/>
      <c r="V29" s="130">
        <f>T29+V28</f>
        <v>0.29001411885508865</v>
      </c>
      <c r="W29" s="131"/>
      <c r="X29" s="130">
        <f>V29+X28</f>
        <v>3.0648492437447405</v>
      </c>
      <c r="Y29" s="131"/>
      <c r="Z29" s="130">
        <f>X29+Z28</f>
        <v>6.8346487424916074</v>
      </c>
      <c r="AA29" s="131"/>
      <c r="AB29" s="130">
        <f>Z29+AB28</f>
        <v>17.718593929431215</v>
      </c>
      <c r="AC29" s="131"/>
      <c r="AD29" s="130">
        <v>31</v>
      </c>
      <c r="AE29" s="131"/>
      <c r="AF29" s="130">
        <f>AD29+AF28</f>
        <v>45.722825014795831</v>
      </c>
      <c r="AG29" s="131"/>
      <c r="AH29" s="130">
        <f>AF29+AH28</f>
        <v>63.552249053549744</v>
      </c>
      <c r="AI29" s="131"/>
      <c r="AJ29" s="130">
        <v>87</v>
      </c>
      <c r="AK29" s="131"/>
      <c r="AL29" s="130">
        <f>AJ29+AL28</f>
        <v>104.48141726032549</v>
      </c>
      <c r="AM29" s="131"/>
    </row>
    <row r="30" spans="1:39" ht="15.75" customHeight="1" thickBot="1" x14ac:dyDescent="0.3">
      <c r="A30" s="102"/>
      <c r="B30" s="103"/>
      <c r="C30" s="104"/>
      <c r="D30" s="22"/>
      <c r="E30" s="12"/>
      <c r="F30" s="12"/>
      <c r="G30" s="12"/>
      <c r="H30" s="13"/>
      <c r="I30" s="12"/>
      <c r="J30" s="12"/>
      <c r="K30" s="12"/>
      <c r="L30" s="12"/>
      <c r="M30" s="12"/>
      <c r="N30" s="12"/>
      <c r="O30" s="23"/>
      <c r="P30" s="60" t="s">
        <v>28</v>
      </c>
      <c r="Q30" s="61"/>
      <c r="R30" s="61"/>
      <c r="S30" s="62"/>
      <c r="T30" s="132"/>
      <c r="U30" s="133"/>
      <c r="V30" s="132"/>
      <c r="W30" s="133"/>
      <c r="X30" s="132"/>
      <c r="Y30" s="133"/>
      <c r="Z30" s="132"/>
      <c r="AA30" s="133"/>
      <c r="AB30" s="132"/>
      <c r="AC30" s="133"/>
      <c r="AD30" s="132"/>
      <c r="AE30" s="133"/>
      <c r="AF30" s="132"/>
      <c r="AG30" s="133"/>
      <c r="AH30" s="132"/>
      <c r="AI30" s="133"/>
      <c r="AJ30" s="132"/>
      <c r="AK30" s="133"/>
      <c r="AL30" s="132"/>
      <c r="AM30" s="133"/>
    </row>
    <row r="31" spans="1:39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spans="1:39" x14ac:dyDescent="0.25">
      <c r="A32" s="14"/>
      <c r="B32" s="45" t="s">
        <v>29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</row>
    <row r="33" spans="1:39" ht="15.75" thickBot="1" x14ac:dyDescent="0.3"/>
    <row r="34" spans="1:39" ht="15.75" customHeight="1" x14ac:dyDescent="0.25">
      <c r="A34" s="14"/>
      <c r="B34" s="24"/>
      <c r="C34" s="24"/>
      <c r="D34" s="99" t="s">
        <v>14</v>
      </c>
      <c r="E34" s="100"/>
      <c r="F34" s="100"/>
      <c r="G34" s="100"/>
      <c r="H34" s="100"/>
      <c r="I34" s="101"/>
      <c r="J34" s="111" t="s">
        <v>15</v>
      </c>
      <c r="K34" s="112"/>
      <c r="L34" s="105" t="s">
        <v>46</v>
      </c>
      <c r="M34" s="106"/>
      <c r="N34" s="106"/>
      <c r="O34" s="106"/>
      <c r="P34" s="106"/>
      <c r="Q34" s="106"/>
      <c r="R34" s="106"/>
      <c r="S34" s="107"/>
      <c r="T34" s="117">
        <v>24.8</v>
      </c>
      <c r="U34" s="109"/>
      <c r="V34" s="90">
        <v>25.6</v>
      </c>
      <c r="W34" s="109"/>
      <c r="X34" s="90">
        <v>23.2</v>
      </c>
      <c r="Y34" s="109"/>
      <c r="Z34" s="90">
        <v>28</v>
      </c>
      <c r="AA34" s="109"/>
      <c r="AB34" s="90">
        <v>23</v>
      </c>
      <c r="AC34" s="109"/>
      <c r="AD34" s="90">
        <v>29.2</v>
      </c>
      <c r="AE34" s="109"/>
      <c r="AF34" s="90">
        <v>26.6</v>
      </c>
      <c r="AG34" s="109"/>
      <c r="AH34" s="90">
        <v>24.3</v>
      </c>
      <c r="AI34" s="109"/>
      <c r="AJ34" s="90">
        <v>30.2</v>
      </c>
      <c r="AK34" s="109"/>
      <c r="AL34" s="90">
        <v>36.4</v>
      </c>
      <c r="AM34" s="91"/>
    </row>
    <row r="35" spans="1:39" ht="16.5" thickBot="1" x14ac:dyDescent="0.3">
      <c r="A35" s="14"/>
      <c r="B35" s="24"/>
      <c r="C35" s="24"/>
      <c r="D35" s="102"/>
      <c r="E35" s="103"/>
      <c r="F35" s="103"/>
      <c r="G35" s="103"/>
      <c r="H35" s="103"/>
      <c r="I35" s="104"/>
      <c r="J35" s="113"/>
      <c r="K35" s="114"/>
      <c r="L35" s="95" t="s">
        <v>17</v>
      </c>
      <c r="M35" s="96"/>
      <c r="N35" s="96"/>
      <c r="O35" s="96"/>
      <c r="P35" s="96"/>
      <c r="Q35" s="96"/>
      <c r="R35" s="96"/>
      <c r="S35" s="97"/>
      <c r="T35" s="108">
        <v>21.5</v>
      </c>
      <c r="U35" s="93"/>
      <c r="V35" s="92">
        <v>22.2</v>
      </c>
      <c r="W35" s="93"/>
      <c r="X35" s="92">
        <v>20.100000000000001</v>
      </c>
      <c r="Y35" s="93"/>
      <c r="Z35" s="92">
        <v>24.3</v>
      </c>
      <c r="AA35" s="93"/>
      <c r="AB35" s="92">
        <v>19.5</v>
      </c>
      <c r="AC35" s="93"/>
      <c r="AD35" s="92">
        <v>24.8</v>
      </c>
      <c r="AE35" s="93"/>
      <c r="AF35" s="92">
        <v>22.2</v>
      </c>
      <c r="AG35" s="93"/>
      <c r="AH35" s="92">
        <v>19.8</v>
      </c>
      <c r="AI35" s="93"/>
      <c r="AJ35" s="92">
        <v>24.6</v>
      </c>
      <c r="AK35" s="93"/>
      <c r="AL35" s="92">
        <v>29.4</v>
      </c>
      <c r="AM35" s="94"/>
    </row>
    <row r="36" spans="1:39" ht="15.75" x14ac:dyDescent="0.25">
      <c r="A36" s="14"/>
      <c r="B36" s="24"/>
      <c r="C36" s="24"/>
      <c r="D36" s="99" t="s">
        <v>18</v>
      </c>
      <c r="E36" s="100"/>
      <c r="F36" s="100"/>
      <c r="G36" s="100"/>
      <c r="H36" s="100"/>
      <c r="I36" s="101"/>
      <c r="J36" s="113"/>
      <c r="K36" s="114"/>
      <c r="L36" s="105" t="s">
        <v>16</v>
      </c>
      <c r="M36" s="106"/>
      <c r="N36" s="106"/>
      <c r="O36" s="106"/>
      <c r="P36" s="106"/>
      <c r="Q36" s="106"/>
      <c r="R36" s="106"/>
      <c r="S36" s="107"/>
      <c r="T36" s="108">
        <v>26.8</v>
      </c>
      <c r="U36" s="93"/>
      <c r="V36" s="92">
        <v>27.3</v>
      </c>
      <c r="W36" s="93"/>
      <c r="X36" s="92">
        <v>19</v>
      </c>
      <c r="Y36" s="93"/>
      <c r="Z36" s="92">
        <v>24.5</v>
      </c>
      <c r="AA36" s="93"/>
      <c r="AB36" s="92">
        <v>31</v>
      </c>
      <c r="AC36" s="93"/>
      <c r="AD36" s="92">
        <v>25.3</v>
      </c>
      <c r="AE36" s="93"/>
      <c r="AF36" s="92">
        <v>29.3</v>
      </c>
      <c r="AG36" s="93"/>
      <c r="AH36" s="92">
        <v>34.1</v>
      </c>
      <c r="AI36" s="93"/>
      <c r="AJ36" s="92">
        <v>25.4</v>
      </c>
      <c r="AK36" s="93"/>
      <c r="AL36" s="92">
        <v>30.1</v>
      </c>
      <c r="AM36" s="94"/>
    </row>
    <row r="37" spans="1:39" ht="16.5" thickBot="1" x14ac:dyDescent="0.3">
      <c r="A37" s="14"/>
      <c r="B37" s="24"/>
      <c r="C37" s="24"/>
      <c r="D37" s="102"/>
      <c r="E37" s="103"/>
      <c r="F37" s="103"/>
      <c r="G37" s="103"/>
      <c r="H37" s="103"/>
      <c r="I37" s="104"/>
      <c r="J37" s="115"/>
      <c r="K37" s="116"/>
      <c r="L37" s="95" t="s">
        <v>17</v>
      </c>
      <c r="M37" s="96"/>
      <c r="N37" s="96"/>
      <c r="O37" s="96"/>
      <c r="P37" s="96"/>
      <c r="Q37" s="96"/>
      <c r="R37" s="96"/>
      <c r="S37" s="97"/>
      <c r="T37" s="98">
        <v>23.4</v>
      </c>
      <c r="U37" s="89"/>
      <c r="V37" s="88">
        <v>23.9</v>
      </c>
      <c r="W37" s="89"/>
      <c r="X37" s="88">
        <v>16.5</v>
      </c>
      <c r="Y37" s="89"/>
      <c r="Z37" s="88">
        <v>21.1</v>
      </c>
      <c r="AA37" s="89"/>
      <c r="AB37" s="88">
        <v>26.2</v>
      </c>
      <c r="AC37" s="89"/>
      <c r="AD37" s="88">
        <v>21.2</v>
      </c>
      <c r="AE37" s="89"/>
      <c r="AF37" s="88">
        <v>24.5</v>
      </c>
      <c r="AG37" s="89"/>
      <c r="AH37" s="88">
        <v>28.2</v>
      </c>
      <c r="AI37" s="89"/>
      <c r="AJ37" s="88">
        <v>20.7</v>
      </c>
      <c r="AK37" s="89"/>
      <c r="AL37" s="88">
        <v>24.6</v>
      </c>
      <c r="AM37" s="110"/>
    </row>
    <row r="38" spans="1:39" ht="16.5" thickBot="1" x14ac:dyDescent="0.3">
      <c r="A38" s="54"/>
      <c r="B38" s="55"/>
      <c r="C38" s="56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9"/>
      <c r="P38" s="57">
        <v>1</v>
      </c>
      <c r="Q38" s="58"/>
      <c r="R38" s="58"/>
      <c r="S38" s="59"/>
      <c r="T38" s="86">
        <f>(T34-T35)/T35*100</f>
        <v>15.34883720930233</v>
      </c>
      <c r="U38" s="87"/>
      <c r="V38" s="86">
        <f>(V34-V35)/V35*100</f>
        <v>15.315315315315326</v>
      </c>
      <c r="W38" s="87"/>
      <c r="X38" s="86">
        <f>(X34-X35)/X35*100</f>
        <v>15.422885572139291</v>
      </c>
      <c r="Y38" s="87"/>
      <c r="Z38" s="86">
        <f>(Z34-Z35)/Z35*100</f>
        <v>15.226337448559669</v>
      </c>
      <c r="AA38" s="87"/>
      <c r="AB38" s="86">
        <f>(AB34-AB35)/AB35*100</f>
        <v>17.948717948717949</v>
      </c>
      <c r="AC38" s="87"/>
      <c r="AD38" s="86">
        <f>(AD34-AD35)/AD35*100</f>
        <v>17.741935483870961</v>
      </c>
      <c r="AE38" s="87"/>
      <c r="AF38" s="86">
        <f>(AF34-AF35)/AF35*100</f>
        <v>19.819819819819831</v>
      </c>
      <c r="AG38" s="87"/>
      <c r="AH38" s="86">
        <f>(AH34-AH35)/AH35*100</f>
        <v>22.727272727272727</v>
      </c>
      <c r="AI38" s="87"/>
      <c r="AJ38" s="86">
        <f>(AJ34-AJ35)/AJ35*100</f>
        <v>22.764227642276413</v>
      </c>
      <c r="AK38" s="87"/>
      <c r="AL38" s="86">
        <f>(AL34-AL35)/AL35*100</f>
        <v>23.80952380952381</v>
      </c>
      <c r="AM38" s="87"/>
    </row>
    <row r="39" spans="1:39" ht="16.5" thickBot="1" x14ac:dyDescent="0.3">
      <c r="A39" s="63"/>
      <c r="B39" s="64"/>
      <c r="C39" s="65"/>
      <c r="D39" s="63" t="s">
        <v>19</v>
      </c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5"/>
      <c r="P39" s="57">
        <v>2</v>
      </c>
      <c r="Q39" s="58"/>
      <c r="R39" s="58"/>
      <c r="S39" s="59"/>
      <c r="T39" s="86">
        <f>(T36-T37)/T37*100</f>
        <v>14.529914529914539</v>
      </c>
      <c r="U39" s="87"/>
      <c r="V39" s="86">
        <f>(V36-V37)/V37*100</f>
        <v>14.225941422594152</v>
      </c>
      <c r="W39" s="87"/>
      <c r="X39" s="86">
        <f>(X36-X37)/X37*100</f>
        <v>15.151515151515152</v>
      </c>
      <c r="Y39" s="87"/>
      <c r="Z39" s="86">
        <f>(Z36-Z37)/Z37*100</f>
        <v>16.113744075829377</v>
      </c>
      <c r="AA39" s="87"/>
      <c r="AB39" s="86">
        <f>(AB36-AB37)/AB37*100</f>
        <v>18.320610687022903</v>
      </c>
      <c r="AC39" s="87"/>
      <c r="AD39" s="86">
        <f>(AD36-AD37)/AD37*100</f>
        <v>19.33962264150944</v>
      </c>
      <c r="AE39" s="87"/>
      <c r="AF39" s="86">
        <f>(AF36-AF37)/AF37*100</f>
        <v>19.591836734693878</v>
      </c>
      <c r="AG39" s="87"/>
      <c r="AH39" s="86">
        <f>(AH36-AH37)/AH37*100</f>
        <v>20.921985815602845</v>
      </c>
      <c r="AI39" s="87"/>
      <c r="AJ39" s="86">
        <f>(AJ36-AJ37)/AJ37*100</f>
        <v>22.705314009661834</v>
      </c>
      <c r="AK39" s="87"/>
      <c r="AL39" s="86">
        <f>(AL36-AL37)/AL37*100</f>
        <v>22.35772357723577</v>
      </c>
      <c r="AM39" s="87"/>
    </row>
    <row r="40" spans="1:39" ht="16.5" thickBot="1" x14ac:dyDescent="0.3">
      <c r="A40" s="60"/>
      <c r="B40" s="61"/>
      <c r="C40" s="62"/>
      <c r="D40" s="63" t="s">
        <v>20</v>
      </c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5"/>
      <c r="P40" s="57">
        <v>3</v>
      </c>
      <c r="Q40" s="58"/>
      <c r="R40" s="58"/>
      <c r="S40" s="59"/>
      <c r="T40" s="78"/>
      <c r="U40" s="79"/>
      <c r="V40" s="78"/>
      <c r="W40" s="79"/>
      <c r="X40" s="78"/>
      <c r="Y40" s="79"/>
      <c r="Z40" s="78"/>
      <c r="AA40" s="79"/>
      <c r="AB40" s="78"/>
      <c r="AC40" s="79"/>
      <c r="AD40" s="78"/>
      <c r="AE40" s="79"/>
      <c r="AF40" s="78"/>
      <c r="AG40" s="79"/>
      <c r="AH40" s="78"/>
      <c r="AI40" s="79"/>
      <c r="AJ40" s="78"/>
      <c r="AK40" s="79"/>
      <c r="AL40" s="78"/>
      <c r="AM40" s="79"/>
    </row>
    <row r="41" spans="1:39" ht="16.5" thickBot="1" x14ac:dyDescent="0.3">
      <c r="A41" s="80">
        <v>43634</v>
      </c>
      <c r="B41" s="81"/>
      <c r="C41" s="82"/>
      <c r="D41" s="63" t="s">
        <v>21</v>
      </c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P41" s="57">
        <v>4</v>
      </c>
      <c r="Q41" s="58"/>
      <c r="R41" s="58"/>
      <c r="S41" s="59"/>
      <c r="T41" s="78"/>
      <c r="U41" s="79"/>
      <c r="V41" s="78"/>
      <c r="W41" s="79"/>
      <c r="X41" s="78"/>
      <c r="Y41" s="79"/>
      <c r="Z41" s="78"/>
      <c r="AA41" s="79"/>
      <c r="AB41" s="78"/>
      <c r="AC41" s="79"/>
      <c r="AD41" s="78"/>
      <c r="AE41" s="79"/>
      <c r="AF41" s="78"/>
      <c r="AG41" s="79"/>
      <c r="AH41" s="78"/>
      <c r="AI41" s="79"/>
      <c r="AJ41" s="78"/>
      <c r="AK41" s="79"/>
      <c r="AL41" s="78"/>
      <c r="AM41" s="79"/>
    </row>
    <row r="42" spans="1:39" ht="16.5" thickBot="1" x14ac:dyDescent="0.3">
      <c r="A42" s="83"/>
      <c r="B42" s="84"/>
      <c r="C42" s="85"/>
      <c r="D42" s="60" t="s">
        <v>22</v>
      </c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2"/>
      <c r="P42" s="57" t="s">
        <v>23</v>
      </c>
      <c r="Q42" s="58"/>
      <c r="R42" s="58"/>
      <c r="S42" s="59"/>
      <c r="T42" s="76">
        <f>(T38+T39)/2</f>
        <v>14.939375869608433</v>
      </c>
      <c r="U42" s="77"/>
      <c r="V42" s="76">
        <f>(V38+V39)/2</f>
        <v>14.770628368954739</v>
      </c>
      <c r="W42" s="77"/>
      <c r="X42" s="76">
        <f>(X38+X39)/2</f>
        <v>15.287200361827221</v>
      </c>
      <c r="Y42" s="77"/>
      <c r="Z42" s="76">
        <f>(Z38+Z39)/2</f>
        <v>15.670040762194523</v>
      </c>
      <c r="AA42" s="77"/>
      <c r="AB42" s="76">
        <f>(AB38+AB39)/2</f>
        <v>18.134664317870424</v>
      </c>
      <c r="AC42" s="77"/>
      <c r="AD42" s="76">
        <f>(AD38+AD39)/2</f>
        <v>18.540779062690198</v>
      </c>
      <c r="AE42" s="77"/>
      <c r="AF42" s="76">
        <f>(AF38+AF39)/2</f>
        <v>19.705828277256856</v>
      </c>
      <c r="AG42" s="77"/>
      <c r="AH42" s="76">
        <f>(AH38+AH39)/2</f>
        <v>21.824629271437786</v>
      </c>
      <c r="AI42" s="77"/>
      <c r="AJ42" s="76">
        <f>(AJ38+AJ39)/2</f>
        <v>22.734770825969122</v>
      </c>
      <c r="AK42" s="77"/>
      <c r="AL42" s="76">
        <f>(AL38+AL39)/2</f>
        <v>23.083623693379792</v>
      </c>
      <c r="AM42" s="77"/>
    </row>
    <row r="43" spans="1:39" ht="16.5" thickBot="1" x14ac:dyDescent="0.3">
      <c r="A43" s="33"/>
      <c r="B43" s="14"/>
      <c r="C43" s="34"/>
      <c r="D43" s="54" t="s">
        <v>10</v>
      </c>
      <c r="E43" s="55"/>
      <c r="F43" s="55"/>
      <c r="G43" s="55"/>
      <c r="H43" s="56"/>
      <c r="I43" s="57" t="s">
        <v>24</v>
      </c>
      <c r="J43" s="58"/>
      <c r="K43" s="58"/>
      <c r="L43" s="58"/>
      <c r="M43" s="58"/>
      <c r="N43" s="58"/>
      <c r="O43" s="59"/>
      <c r="P43" s="57" t="s">
        <v>25</v>
      </c>
      <c r="Q43" s="58"/>
      <c r="R43" s="58"/>
      <c r="S43" s="59"/>
      <c r="T43" s="74">
        <f>T42*T14</f>
        <v>12.399681971774999</v>
      </c>
      <c r="U43" s="75"/>
      <c r="V43" s="74">
        <f>V42*V14</f>
        <v>11.816502695163791</v>
      </c>
      <c r="W43" s="75"/>
      <c r="X43" s="74">
        <f>X42*X14</f>
        <v>15.89868837630031</v>
      </c>
      <c r="Y43" s="75"/>
      <c r="Z43" s="74">
        <f>Z42*Z14</f>
        <v>16.76694361554814</v>
      </c>
      <c r="AA43" s="75"/>
      <c r="AB43" s="74">
        <f>AB42*AB14</f>
        <v>21.761597181444507</v>
      </c>
      <c r="AC43" s="75"/>
      <c r="AD43" s="74">
        <f>AD42*AD14</f>
        <v>22.990566037735846</v>
      </c>
      <c r="AE43" s="75"/>
      <c r="AF43" s="74">
        <f>AF42*AF14</f>
        <v>26.011693325979053</v>
      </c>
      <c r="AG43" s="75"/>
      <c r="AH43" s="74">
        <f>AH42*AH14</f>
        <v>31.209219858156033</v>
      </c>
      <c r="AI43" s="75"/>
      <c r="AJ43" s="74">
        <f>AJ42*AJ14</f>
        <v>34.102156238953683</v>
      </c>
      <c r="AK43" s="75"/>
      <c r="AL43" s="74">
        <f>AL42*AL14</f>
        <v>34.163763066202094</v>
      </c>
      <c r="AM43" s="75"/>
    </row>
    <row r="44" spans="1:39" ht="16.5" thickBot="1" x14ac:dyDescent="0.3">
      <c r="A44" s="33"/>
      <c r="B44" s="10"/>
      <c r="C44" s="15"/>
      <c r="D44" s="20"/>
      <c r="E44" s="14"/>
      <c r="F44" s="14"/>
      <c r="G44" s="14"/>
      <c r="H44" s="15"/>
      <c r="I44" s="14"/>
      <c r="J44" s="14"/>
      <c r="K44" s="14"/>
      <c r="L44" s="14"/>
      <c r="M44" s="14"/>
      <c r="N44" s="14"/>
      <c r="O44" s="21"/>
      <c r="P44" s="57" t="s">
        <v>25</v>
      </c>
      <c r="Q44" s="58"/>
      <c r="R44" s="58"/>
      <c r="S44" s="59"/>
      <c r="T44" s="74">
        <v>0</v>
      </c>
      <c r="U44" s="75"/>
      <c r="V44" s="74">
        <v>0</v>
      </c>
      <c r="W44" s="75"/>
      <c r="X44" s="74">
        <f>X43-X15</f>
        <v>0.89868837630030995</v>
      </c>
      <c r="Y44" s="75"/>
      <c r="Z44" s="74">
        <f>Z43-Z15</f>
        <v>-0.23305638445186005</v>
      </c>
      <c r="AA44" s="75"/>
      <c r="AB44" s="74">
        <f>AB43-AB15</f>
        <v>6.7615971814445075</v>
      </c>
      <c r="AC44" s="75"/>
      <c r="AD44" s="74">
        <f>AD43-AD15</f>
        <v>8.9905660377358458</v>
      </c>
      <c r="AE44" s="75"/>
      <c r="AF44" s="74">
        <f>AF43-AF15</f>
        <v>12.011693325979053</v>
      </c>
      <c r="AG44" s="75"/>
      <c r="AH44" s="74">
        <f>AH43-AH15</f>
        <v>17.209219858156033</v>
      </c>
      <c r="AI44" s="75"/>
      <c r="AJ44" s="74">
        <f>AJ43-AJ15</f>
        <v>19.102156238953683</v>
      </c>
      <c r="AK44" s="75"/>
      <c r="AL44" s="74">
        <f>AL43-AL15</f>
        <v>18.163763066202094</v>
      </c>
      <c r="AM44" s="75"/>
    </row>
    <row r="45" spans="1:39" ht="15" customHeight="1" x14ac:dyDescent="0.25">
      <c r="A45" s="33"/>
      <c r="B45" s="10"/>
      <c r="C45" s="34"/>
      <c r="D45" s="63" t="s">
        <v>12</v>
      </c>
      <c r="E45" s="64"/>
      <c r="F45" s="64"/>
      <c r="G45" s="64"/>
      <c r="H45" s="65"/>
      <c r="I45" s="63" t="s">
        <v>26</v>
      </c>
      <c r="J45" s="64"/>
      <c r="K45" s="64"/>
      <c r="L45" s="64"/>
      <c r="M45" s="64"/>
      <c r="N45" s="64"/>
      <c r="O45" s="65"/>
      <c r="P45" s="54" t="s">
        <v>27</v>
      </c>
      <c r="Q45" s="55"/>
      <c r="R45" s="55"/>
      <c r="S45" s="56"/>
      <c r="T45" s="70">
        <f>T44</f>
        <v>0</v>
      </c>
      <c r="U45" s="71"/>
      <c r="V45" s="70">
        <f>T45+V44</f>
        <v>0</v>
      </c>
      <c r="W45" s="71"/>
      <c r="X45" s="70">
        <f>V45+X44</f>
        <v>0.89868837630030995</v>
      </c>
      <c r="Y45" s="71"/>
      <c r="Z45" s="70">
        <f>X45+Z44</f>
        <v>0.6656319918484499</v>
      </c>
      <c r="AA45" s="71"/>
      <c r="AB45" s="70">
        <v>8</v>
      </c>
      <c r="AC45" s="71"/>
      <c r="AD45" s="70">
        <f>AB45+AD44</f>
        <v>16.990566037735846</v>
      </c>
      <c r="AE45" s="71"/>
      <c r="AF45" s="70">
        <f>AD45+AF44</f>
        <v>29.002259363714899</v>
      </c>
      <c r="AG45" s="71"/>
      <c r="AH45" s="70">
        <f>AF45+AH44</f>
        <v>46.211479221870931</v>
      </c>
      <c r="AI45" s="71"/>
      <c r="AJ45" s="70">
        <f>AH45+AJ44</f>
        <v>65.313635460824614</v>
      </c>
      <c r="AK45" s="71"/>
      <c r="AL45" s="70">
        <f>AJ45+AL44</f>
        <v>83.477398527026708</v>
      </c>
      <c r="AM45" s="71"/>
    </row>
    <row r="46" spans="1:39" ht="15.75" customHeight="1" thickBot="1" x14ac:dyDescent="0.3">
      <c r="A46" s="11"/>
      <c r="B46" s="12"/>
      <c r="C46" s="13"/>
      <c r="D46" s="22"/>
      <c r="E46" s="12"/>
      <c r="F46" s="12"/>
      <c r="G46" s="12"/>
      <c r="H46" s="13"/>
      <c r="I46" s="12"/>
      <c r="J46" s="12"/>
      <c r="K46" s="12"/>
      <c r="L46" s="12"/>
      <c r="M46" s="12"/>
      <c r="N46" s="12"/>
      <c r="O46" s="23"/>
      <c r="P46" s="60" t="s">
        <v>28</v>
      </c>
      <c r="Q46" s="61"/>
      <c r="R46" s="61"/>
      <c r="S46" s="62"/>
      <c r="T46" s="72"/>
      <c r="U46" s="73"/>
      <c r="V46" s="72"/>
      <c r="W46" s="73"/>
      <c r="X46" s="72"/>
      <c r="Y46" s="73"/>
      <c r="Z46" s="72"/>
      <c r="AA46" s="73"/>
      <c r="AB46" s="72"/>
      <c r="AC46" s="73"/>
      <c r="AD46" s="72"/>
      <c r="AE46" s="73"/>
      <c r="AF46" s="72"/>
      <c r="AG46" s="73"/>
      <c r="AH46" s="72"/>
      <c r="AI46" s="73"/>
      <c r="AJ46" s="72"/>
      <c r="AK46" s="73"/>
      <c r="AL46" s="72"/>
      <c r="AM46" s="73"/>
    </row>
    <row r="47" spans="1:39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</row>
    <row r="48" spans="1:39" x14ac:dyDescent="0.25">
      <c r="A48" s="14"/>
      <c r="B48" s="45" t="s">
        <v>29</v>
      </c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</row>
    <row r="49" spans="1:39" ht="15.75" thickBot="1" x14ac:dyDescent="0.3"/>
    <row r="50" spans="1:39" ht="15.75" customHeight="1" x14ac:dyDescent="0.25">
      <c r="A50" s="14"/>
      <c r="B50" s="24"/>
      <c r="C50" s="24"/>
      <c r="D50" s="99" t="s">
        <v>14</v>
      </c>
      <c r="E50" s="100"/>
      <c r="F50" s="100"/>
      <c r="G50" s="100"/>
      <c r="H50" s="100"/>
      <c r="I50" s="101"/>
      <c r="J50" s="111" t="s">
        <v>15</v>
      </c>
      <c r="K50" s="112"/>
      <c r="L50" s="105" t="s">
        <v>16</v>
      </c>
      <c r="M50" s="106"/>
      <c r="N50" s="106"/>
      <c r="O50" s="106"/>
      <c r="P50" s="106"/>
      <c r="Q50" s="106"/>
      <c r="R50" s="106"/>
      <c r="S50" s="107"/>
      <c r="T50" s="117">
        <v>27.7</v>
      </c>
      <c r="U50" s="109"/>
      <c r="V50" s="90">
        <v>29.3</v>
      </c>
      <c r="W50" s="109"/>
      <c r="X50" s="90">
        <v>31</v>
      </c>
      <c r="Y50" s="109"/>
      <c r="Z50" s="90">
        <v>29.4</v>
      </c>
      <c r="AA50" s="109"/>
      <c r="AB50" s="90">
        <v>27.5</v>
      </c>
      <c r="AC50" s="109"/>
      <c r="AD50" s="90">
        <v>30.5</v>
      </c>
      <c r="AE50" s="109"/>
      <c r="AF50" s="90">
        <v>33.9</v>
      </c>
      <c r="AG50" s="109"/>
      <c r="AH50" s="90">
        <v>32.6</v>
      </c>
      <c r="AI50" s="109"/>
      <c r="AJ50" s="90">
        <v>28.3</v>
      </c>
      <c r="AK50" s="109"/>
      <c r="AL50" s="90">
        <v>34.299999999999997</v>
      </c>
      <c r="AM50" s="91"/>
    </row>
    <row r="51" spans="1:39" ht="16.5" thickBot="1" x14ac:dyDescent="0.3">
      <c r="A51" s="14"/>
      <c r="B51" s="24"/>
      <c r="C51" s="24"/>
      <c r="D51" s="102"/>
      <c r="E51" s="103"/>
      <c r="F51" s="103"/>
      <c r="G51" s="103"/>
      <c r="H51" s="103"/>
      <c r="I51" s="104"/>
      <c r="J51" s="113"/>
      <c r="K51" s="114"/>
      <c r="L51" s="95" t="s">
        <v>17</v>
      </c>
      <c r="M51" s="96"/>
      <c r="N51" s="96"/>
      <c r="O51" s="96"/>
      <c r="P51" s="96"/>
      <c r="Q51" s="96"/>
      <c r="R51" s="96"/>
      <c r="S51" s="97"/>
      <c r="T51" s="108">
        <v>24.5</v>
      </c>
      <c r="U51" s="93"/>
      <c r="V51" s="92">
        <v>25.7</v>
      </c>
      <c r="W51" s="93"/>
      <c r="X51" s="92">
        <v>27.1</v>
      </c>
      <c r="Y51" s="93"/>
      <c r="Z51" s="92">
        <v>25.4</v>
      </c>
      <c r="AA51" s="93"/>
      <c r="AB51" s="92">
        <v>23.7</v>
      </c>
      <c r="AC51" s="93"/>
      <c r="AD51" s="92">
        <v>26.2</v>
      </c>
      <c r="AE51" s="93"/>
      <c r="AF51" s="92">
        <v>29.1</v>
      </c>
      <c r="AG51" s="93"/>
      <c r="AH51" s="92">
        <v>27.5</v>
      </c>
      <c r="AI51" s="93"/>
      <c r="AJ51" s="92">
        <v>23.8</v>
      </c>
      <c r="AK51" s="93"/>
      <c r="AL51" s="92">
        <v>29.2</v>
      </c>
      <c r="AM51" s="94"/>
    </row>
    <row r="52" spans="1:39" ht="15.75" x14ac:dyDescent="0.25">
      <c r="A52" s="14"/>
      <c r="B52" s="24"/>
      <c r="C52" s="24"/>
      <c r="D52" s="99" t="s">
        <v>18</v>
      </c>
      <c r="E52" s="100"/>
      <c r="F52" s="100"/>
      <c r="G52" s="100"/>
      <c r="H52" s="100"/>
      <c r="I52" s="101"/>
      <c r="J52" s="113"/>
      <c r="K52" s="114"/>
      <c r="L52" s="105" t="s">
        <v>16</v>
      </c>
      <c r="M52" s="106"/>
      <c r="N52" s="106"/>
      <c r="O52" s="106"/>
      <c r="P52" s="106"/>
      <c r="Q52" s="106"/>
      <c r="R52" s="106"/>
      <c r="S52" s="107"/>
      <c r="T52" s="108">
        <v>23</v>
      </c>
      <c r="U52" s="93"/>
      <c r="V52" s="92">
        <v>27</v>
      </c>
      <c r="W52" s="93"/>
      <c r="X52" s="92">
        <v>29.1</v>
      </c>
      <c r="Y52" s="93"/>
      <c r="Z52" s="92">
        <v>26.6</v>
      </c>
      <c r="AA52" s="93"/>
      <c r="AB52" s="92">
        <v>33.4</v>
      </c>
      <c r="AC52" s="93"/>
      <c r="AD52" s="92">
        <v>29.5</v>
      </c>
      <c r="AE52" s="93"/>
      <c r="AF52" s="92">
        <v>27.2</v>
      </c>
      <c r="AG52" s="93"/>
      <c r="AH52" s="92">
        <v>34.4</v>
      </c>
      <c r="AI52" s="93"/>
      <c r="AJ52" s="92">
        <v>30.7</v>
      </c>
      <c r="AK52" s="93"/>
      <c r="AL52" s="92">
        <v>36.299999999999997</v>
      </c>
      <c r="AM52" s="94"/>
    </row>
    <row r="53" spans="1:39" ht="16.5" thickBot="1" x14ac:dyDescent="0.3">
      <c r="A53" s="14"/>
      <c r="B53" s="14"/>
      <c r="C53" s="14"/>
      <c r="D53" s="102"/>
      <c r="E53" s="103"/>
      <c r="F53" s="103"/>
      <c r="G53" s="103"/>
      <c r="H53" s="103"/>
      <c r="I53" s="104"/>
      <c r="J53" s="115"/>
      <c r="K53" s="116"/>
      <c r="L53" s="95" t="s">
        <v>17</v>
      </c>
      <c r="M53" s="96"/>
      <c r="N53" s="96"/>
      <c r="O53" s="96"/>
      <c r="P53" s="96"/>
      <c r="Q53" s="96"/>
      <c r="R53" s="96"/>
      <c r="S53" s="97"/>
      <c r="T53" s="98">
        <v>20.3</v>
      </c>
      <c r="U53" s="89"/>
      <c r="V53" s="88">
        <v>23.6</v>
      </c>
      <c r="W53" s="89"/>
      <c r="X53" s="88">
        <v>25.4</v>
      </c>
      <c r="Y53" s="89"/>
      <c r="Z53" s="88">
        <v>22.9</v>
      </c>
      <c r="AA53" s="89"/>
      <c r="AB53" s="88">
        <v>28.8</v>
      </c>
      <c r="AC53" s="89"/>
      <c r="AD53" s="88">
        <v>25.4</v>
      </c>
      <c r="AE53" s="89"/>
      <c r="AF53" s="88">
        <v>23.4</v>
      </c>
      <c r="AG53" s="89"/>
      <c r="AH53" s="88">
        <v>29</v>
      </c>
      <c r="AI53" s="89"/>
      <c r="AJ53" s="88">
        <v>25.9</v>
      </c>
      <c r="AK53" s="89"/>
      <c r="AL53" s="88">
        <v>31.2</v>
      </c>
      <c r="AM53" s="110"/>
    </row>
    <row r="54" spans="1:39" ht="16.5" thickBot="1" x14ac:dyDescent="0.3">
      <c r="A54" s="54"/>
      <c r="B54" s="55"/>
      <c r="C54" s="56"/>
      <c r="D54" s="17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9"/>
      <c r="P54" s="57">
        <v>1</v>
      </c>
      <c r="Q54" s="58"/>
      <c r="R54" s="58"/>
      <c r="S54" s="59"/>
      <c r="T54" s="86">
        <f>(T50-T51)/T51*100</f>
        <v>13.061224489795917</v>
      </c>
      <c r="U54" s="87"/>
      <c r="V54" s="86">
        <f>(V50-V51)/V51*100</f>
        <v>14.00778210116732</v>
      </c>
      <c r="W54" s="87"/>
      <c r="X54" s="86">
        <f>(X50-X51)/X51*100</f>
        <v>14.391143911439109</v>
      </c>
      <c r="Y54" s="87"/>
      <c r="Z54" s="86">
        <f>(Z50-Z51)/Z51*100</f>
        <v>15.748031496062993</v>
      </c>
      <c r="AA54" s="87"/>
      <c r="AB54" s="86">
        <f>(AB50-AB51)/AB51*100</f>
        <v>16.033755274261608</v>
      </c>
      <c r="AC54" s="87"/>
      <c r="AD54" s="86">
        <f>(AD50-AD51)/AD51*100</f>
        <v>16.412213740458018</v>
      </c>
      <c r="AE54" s="87"/>
      <c r="AF54" s="86">
        <f>(AF50-AF51)/AF51*100</f>
        <v>16.49484536082473</v>
      </c>
      <c r="AG54" s="87"/>
      <c r="AH54" s="86">
        <f>(AH50-AH51)/AH51*100</f>
        <v>18.54545454545455</v>
      </c>
      <c r="AI54" s="87"/>
      <c r="AJ54" s="86">
        <f>(AJ50-AJ51)/AJ51*100</f>
        <v>18.907563025210084</v>
      </c>
      <c r="AK54" s="87"/>
      <c r="AL54" s="86">
        <f>(AL50-AL51)/AL51*100</f>
        <v>17.465753424657528</v>
      </c>
      <c r="AM54" s="87"/>
    </row>
    <row r="55" spans="1:39" ht="16.5" thickBot="1" x14ac:dyDescent="0.3">
      <c r="A55" s="63"/>
      <c r="B55" s="64"/>
      <c r="C55" s="65"/>
      <c r="D55" s="63" t="s">
        <v>19</v>
      </c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5"/>
      <c r="P55" s="57">
        <v>2</v>
      </c>
      <c r="Q55" s="58"/>
      <c r="R55" s="58"/>
      <c r="S55" s="59"/>
      <c r="T55" s="86">
        <f>(T52-T53)/T53*100</f>
        <v>13.300492610837434</v>
      </c>
      <c r="U55" s="87"/>
      <c r="V55" s="86">
        <f>(V52-V53)/V53*100</f>
        <v>14.406779661016941</v>
      </c>
      <c r="W55" s="87"/>
      <c r="X55" s="86">
        <f>(X52-X53)/X53*100</f>
        <v>14.566929133858281</v>
      </c>
      <c r="Y55" s="87"/>
      <c r="Z55" s="86">
        <f>(Z52-Z53)/Z53*100</f>
        <v>16.157205240174687</v>
      </c>
      <c r="AA55" s="87"/>
      <c r="AB55" s="86">
        <f>(AB52-AB53)/AB53*100</f>
        <v>15.972222222222216</v>
      </c>
      <c r="AC55" s="87"/>
      <c r="AD55" s="86">
        <f>(AD52-AD53)/AD53*100</f>
        <v>16.141732283464574</v>
      </c>
      <c r="AE55" s="87"/>
      <c r="AF55" s="86">
        <f>(AF52-AF53)/AF53*100</f>
        <v>16.239316239316242</v>
      </c>
      <c r="AG55" s="87"/>
      <c r="AH55" s="86">
        <f>(AH52-AH53)/AH53*100</f>
        <v>18.620689655172409</v>
      </c>
      <c r="AI55" s="87"/>
      <c r="AJ55" s="86">
        <f>(AJ52-AJ53)/AJ53*100</f>
        <v>18.532818532818538</v>
      </c>
      <c r="AK55" s="87"/>
      <c r="AL55" s="86">
        <f>(AL52-AL53)/AL53*100</f>
        <v>16.34615384615384</v>
      </c>
      <c r="AM55" s="87"/>
    </row>
    <row r="56" spans="1:39" ht="16.5" thickBot="1" x14ac:dyDescent="0.3">
      <c r="A56" s="60"/>
      <c r="B56" s="61"/>
      <c r="C56" s="62"/>
      <c r="D56" s="63" t="s">
        <v>20</v>
      </c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5"/>
      <c r="P56" s="57">
        <v>3</v>
      </c>
      <c r="Q56" s="58"/>
      <c r="R56" s="58"/>
      <c r="S56" s="59"/>
      <c r="T56" s="78"/>
      <c r="U56" s="79"/>
      <c r="V56" s="78"/>
      <c r="W56" s="79"/>
      <c r="X56" s="78"/>
      <c r="Y56" s="79"/>
      <c r="Z56" s="78"/>
      <c r="AA56" s="79"/>
      <c r="AB56" s="78"/>
      <c r="AC56" s="79"/>
      <c r="AD56" s="78"/>
      <c r="AE56" s="79"/>
      <c r="AF56" s="78"/>
      <c r="AG56" s="79"/>
      <c r="AH56" s="78"/>
      <c r="AI56" s="79"/>
      <c r="AJ56" s="78"/>
      <c r="AK56" s="79"/>
      <c r="AL56" s="78"/>
      <c r="AM56" s="79"/>
    </row>
    <row r="57" spans="1:39" ht="16.5" thickBot="1" x14ac:dyDescent="0.3">
      <c r="A57" s="80">
        <v>43644</v>
      </c>
      <c r="B57" s="81"/>
      <c r="C57" s="82"/>
      <c r="D57" s="63" t="s">
        <v>21</v>
      </c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5"/>
      <c r="P57" s="57">
        <v>4</v>
      </c>
      <c r="Q57" s="58"/>
      <c r="R57" s="58"/>
      <c r="S57" s="59"/>
      <c r="T57" s="78"/>
      <c r="U57" s="79"/>
      <c r="V57" s="78"/>
      <c r="W57" s="79"/>
      <c r="X57" s="78"/>
      <c r="Y57" s="79"/>
      <c r="Z57" s="78"/>
      <c r="AA57" s="79"/>
      <c r="AB57" s="78"/>
      <c r="AC57" s="79"/>
      <c r="AD57" s="78"/>
      <c r="AE57" s="79"/>
      <c r="AF57" s="78"/>
      <c r="AG57" s="79"/>
      <c r="AH57" s="78"/>
      <c r="AI57" s="79"/>
      <c r="AJ57" s="78"/>
      <c r="AK57" s="79"/>
      <c r="AL57" s="78"/>
      <c r="AM57" s="79"/>
    </row>
    <row r="58" spans="1:39" ht="16.5" thickBot="1" x14ac:dyDescent="0.3">
      <c r="A58" s="83"/>
      <c r="B58" s="84"/>
      <c r="C58" s="85"/>
      <c r="D58" s="60" t="s">
        <v>22</v>
      </c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2"/>
      <c r="P58" s="57" t="s">
        <v>23</v>
      </c>
      <c r="Q58" s="58"/>
      <c r="R58" s="58"/>
      <c r="S58" s="59"/>
      <c r="T58" s="76">
        <f>(T54+T55)/2</f>
        <v>13.180858550316675</v>
      </c>
      <c r="U58" s="77"/>
      <c r="V58" s="76">
        <f>(V54+V55)/2</f>
        <v>14.207280881092132</v>
      </c>
      <c r="W58" s="77"/>
      <c r="X58" s="76">
        <f>(X54+X55)/2</f>
        <v>14.479036522648695</v>
      </c>
      <c r="Y58" s="77"/>
      <c r="Z58" s="76">
        <f>(Z54+Z55)/2</f>
        <v>15.95261836811884</v>
      </c>
      <c r="AA58" s="77"/>
      <c r="AB58" s="76">
        <f>(AB54+AB55)/2</f>
        <v>16.002988748241911</v>
      </c>
      <c r="AC58" s="77"/>
      <c r="AD58" s="76">
        <f>(AD54+AD55)/2</f>
        <v>16.276973011961296</v>
      </c>
      <c r="AE58" s="77"/>
      <c r="AF58" s="76">
        <f>(AF54+AF55)/2</f>
        <v>16.367080800070486</v>
      </c>
      <c r="AG58" s="77"/>
      <c r="AH58" s="76">
        <f>(AH54+AH55)/2</f>
        <v>18.58307210031348</v>
      </c>
      <c r="AI58" s="77"/>
      <c r="AJ58" s="76">
        <f>(AJ54+AJ55)/2</f>
        <v>18.72019077901431</v>
      </c>
      <c r="AK58" s="77"/>
      <c r="AL58" s="76">
        <f>(AL54+AL55)/2</f>
        <v>16.905953635405684</v>
      </c>
      <c r="AM58" s="77"/>
    </row>
    <row r="59" spans="1:39" ht="16.5" thickBot="1" x14ac:dyDescent="0.3">
      <c r="A59" s="33"/>
      <c r="B59" s="14"/>
      <c r="C59" s="34"/>
      <c r="D59" s="54" t="s">
        <v>10</v>
      </c>
      <c r="E59" s="55"/>
      <c r="F59" s="55"/>
      <c r="G59" s="55"/>
      <c r="H59" s="56"/>
      <c r="I59" s="57" t="s">
        <v>24</v>
      </c>
      <c r="J59" s="58"/>
      <c r="K59" s="58"/>
      <c r="L59" s="58"/>
      <c r="M59" s="58"/>
      <c r="N59" s="58"/>
      <c r="O59" s="59"/>
      <c r="P59" s="57" t="s">
        <v>25</v>
      </c>
      <c r="Q59" s="58"/>
      <c r="R59" s="58"/>
      <c r="S59" s="59"/>
      <c r="T59" s="74">
        <f>T58*T14</f>
        <v>10.940112596762839</v>
      </c>
      <c r="U59" s="75"/>
      <c r="V59" s="74">
        <f>V58*V14</f>
        <v>11.365824704873706</v>
      </c>
      <c r="W59" s="75"/>
      <c r="X59" s="74">
        <f>X58*X14</f>
        <v>15.058197983554644</v>
      </c>
      <c r="Y59" s="75"/>
      <c r="Z59" s="74">
        <f>Z58*Z14</f>
        <v>17.069301653887159</v>
      </c>
      <c r="AA59" s="75"/>
      <c r="AB59" s="74">
        <f>AB58*AB14</f>
        <v>19.203586497890292</v>
      </c>
      <c r="AC59" s="75"/>
      <c r="AD59" s="74">
        <f>AD58*AD14</f>
        <v>20.183446534832008</v>
      </c>
      <c r="AE59" s="75"/>
      <c r="AF59" s="74">
        <f>AF58*AF14</f>
        <v>21.604546656093042</v>
      </c>
      <c r="AG59" s="75"/>
      <c r="AH59" s="74">
        <f>AH58*AH14</f>
        <v>26.573793103448274</v>
      </c>
      <c r="AI59" s="75"/>
      <c r="AJ59" s="74">
        <f>AJ58*AJ14</f>
        <v>28.080286168521464</v>
      </c>
      <c r="AK59" s="75"/>
      <c r="AL59" s="74">
        <f>AL58*AL14</f>
        <v>25.020811380400414</v>
      </c>
      <c r="AM59" s="75"/>
    </row>
    <row r="60" spans="1:39" ht="16.5" thickBot="1" x14ac:dyDescent="0.3">
      <c r="A60" s="33"/>
      <c r="B60" s="10"/>
      <c r="C60" s="15"/>
      <c r="D60" s="20"/>
      <c r="E60" s="14"/>
      <c r="F60" s="14"/>
      <c r="G60" s="14"/>
      <c r="H60" s="15"/>
      <c r="I60" s="14"/>
      <c r="J60" s="14"/>
      <c r="K60" s="14"/>
      <c r="L60" s="14"/>
      <c r="M60" s="14"/>
      <c r="N60" s="14"/>
      <c r="O60" s="21"/>
      <c r="P60" s="57" t="s">
        <v>25</v>
      </c>
      <c r="Q60" s="58"/>
      <c r="R60" s="58"/>
      <c r="S60" s="59"/>
      <c r="T60" s="74">
        <v>0</v>
      </c>
      <c r="U60" s="75"/>
      <c r="V60" s="74">
        <v>0</v>
      </c>
      <c r="W60" s="75"/>
      <c r="X60" s="74">
        <f>X59-X15</f>
        <v>5.8197983554643784E-2</v>
      </c>
      <c r="Y60" s="75"/>
      <c r="Z60" s="74">
        <f>Z59-Z15</f>
        <v>6.930165388715892E-2</v>
      </c>
      <c r="AA60" s="75"/>
      <c r="AB60" s="74">
        <f>AB59-AB15</f>
        <v>4.2035864978902922</v>
      </c>
      <c r="AC60" s="75"/>
      <c r="AD60" s="74">
        <f>AD59-AD15</f>
        <v>6.183446534832008</v>
      </c>
      <c r="AE60" s="75"/>
      <c r="AF60" s="74">
        <f>AF59-AF15</f>
        <v>7.6045466560930421</v>
      </c>
      <c r="AG60" s="75"/>
      <c r="AH60" s="74">
        <f>AH59-AH15</f>
        <v>12.573793103448274</v>
      </c>
      <c r="AI60" s="75"/>
      <c r="AJ60" s="74">
        <f>AJ59-AJ15</f>
        <v>13.080286168521464</v>
      </c>
      <c r="AK60" s="75"/>
      <c r="AL60" s="74">
        <f>AL59-AL15</f>
        <v>9.0208113804004135</v>
      </c>
      <c r="AM60" s="75"/>
    </row>
    <row r="61" spans="1:39" ht="15" customHeight="1" x14ac:dyDescent="0.25">
      <c r="A61" s="33"/>
      <c r="B61" s="10"/>
      <c r="C61" s="34"/>
      <c r="D61" s="63" t="s">
        <v>12</v>
      </c>
      <c r="E61" s="64"/>
      <c r="F61" s="64"/>
      <c r="G61" s="64"/>
      <c r="H61" s="65"/>
      <c r="I61" s="63" t="s">
        <v>26</v>
      </c>
      <c r="J61" s="64"/>
      <c r="K61" s="64"/>
      <c r="L61" s="64"/>
      <c r="M61" s="64"/>
      <c r="N61" s="64"/>
      <c r="O61" s="65"/>
      <c r="P61" s="54" t="s">
        <v>27</v>
      </c>
      <c r="Q61" s="55"/>
      <c r="R61" s="55"/>
      <c r="S61" s="56"/>
      <c r="T61" s="70">
        <f>T60</f>
        <v>0</v>
      </c>
      <c r="U61" s="71"/>
      <c r="V61" s="70">
        <f>T61+V60</f>
        <v>0</v>
      </c>
      <c r="W61" s="71"/>
      <c r="X61" s="70">
        <f>V61+X60</f>
        <v>5.8197983554643784E-2</v>
      </c>
      <c r="Y61" s="71"/>
      <c r="Z61" s="70">
        <f>X61+Z60</f>
        <v>0.1274996374418027</v>
      </c>
      <c r="AA61" s="71"/>
      <c r="AB61" s="70">
        <f>Z61+AB60</f>
        <v>4.3310861353320949</v>
      </c>
      <c r="AC61" s="71"/>
      <c r="AD61" s="70">
        <v>10</v>
      </c>
      <c r="AE61" s="71"/>
      <c r="AF61" s="70">
        <f>AD61+AF60</f>
        <v>17.604546656093042</v>
      </c>
      <c r="AG61" s="71"/>
      <c r="AH61" s="70">
        <v>31</v>
      </c>
      <c r="AI61" s="71"/>
      <c r="AJ61" s="70">
        <f>AH61+AJ60</f>
        <v>44.080286168521468</v>
      </c>
      <c r="AK61" s="71"/>
      <c r="AL61" s="70">
        <f>AJ61+AL60</f>
        <v>53.101097548921885</v>
      </c>
      <c r="AM61" s="71"/>
    </row>
    <row r="62" spans="1:39" ht="15.75" customHeight="1" thickBot="1" x14ac:dyDescent="0.3">
      <c r="A62" s="11"/>
      <c r="B62" s="12"/>
      <c r="C62" s="13"/>
      <c r="D62" s="22"/>
      <c r="E62" s="12"/>
      <c r="F62" s="12"/>
      <c r="G62" s="12"/>
      <c r="H62" s="13"/>
      <c r="I62" s="12"/>
      <c r="J62" s="12"/>
      <c r="K62" s="12"/>
      <c r="L62" s="12"/>
      <c r="M62" s="12"/>
      <c r="N62" s="12"/>
      <c r="O62" s="23"/>
      <c r="P62" s="60" t="s">
        <v>28</v>
      </c>
      <c r="Q62" s="61"/>
      <c r="R62" s="61"/>
      <c r="S62" s="62"/>
      <c r="T62" s="72"/>
      <c r="U62" s="73"/>
      <c r="V62" s="72"/>
      <c r="W62" s="73"/>
      <c r="X62" s="72"/>
      <c r="Y62" s="73"/>
      <c r="Z62" s="72"/>
      <c r="AA62" s="73"/>
      <c r="AB62" s="72"/>
      <c r="AC62" s="73"/>
      <c r="AD62" s="72"/>
      <c r="AE62" s="73"/>
      <c r="AF62" s="72"/>
      <c r="AG62" s="73"/>
      <c r="AH62" s="72"/>
      <c r="AI62" s="73"/>
      <c r="AJ62" s="72"/>
      <c r="AK62" s="73"/>
      <c r="AL62" s="72"/>
      <c r="AM62" s="73"/>
    </row>
    <row r="63" spans="1:39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 spans="1:39" x14ac:dyDescent="0.25">
      <c r="A64" s="14"/>
      <c r="B64" s="45" t="s">
        <v>29</v>
      </c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</row>
    <row r="65" spans="1:39" ht="15.75" thickBot="1" x14ac:dyDescent="0.3"/>
    <row r="66" spans="1:39" x14ac:dyDescent="0.25">
      <c r="A66" s="66" t="s">
        <v>30</v>
      </c>
      <c r="B66" s="67"/>
      <c r="C66" s="50">
        <v>29</v>
      </c>
      <c r="D66" s="50">
        <v>30</v>
      </c>
      <c r="E66" s="50">
        <v>31</v>
      </c>
      <c r="F66" s="50">
        <v>1</v>
      </c>
      <c r="G66" s="50">
        <v>2</v>
      </c>
      <c r="H66" s="50">
        <v>3</v>
      </c>
      <c r="I66" s="50">
        <v>4</v>
      </c>
      <c r="J66" s="50">
        <v>5</v>
      </c>
      <c r="K66" s="50">
        <v>6</v>
      </c>
      <c r="L66" s="50">
        <v>7</v>
      </c>
      <c r="M66" s="50">
        <v>8</v>
      </c>
      <c r="N66" s="52" t="s">
        <v>31</v>
      </c>
      <c r="O66" s="53"/>
      <c r="P66" s="50">
        <v>9</v>
      </c>
      <c r="Q66" s="50">
        <v>10</v>
      </c>
      <c r="R66" s="50">
        <v>11</v>
      </c>
      <c r="S66" s="50">
        <v>12</v>
      </c>
      <c r="T66" s="50">
        <v>13</v>
      </c>
      <c r="U66" s="50">
        <v>14</v>
      </c>
      <c r="V66" s="50">
        <v>15</v>
      </c>
      <c r="W66" s="50">
        <v>16</v>
      </c>
      <c r="X66" s="50">
        <v>17</v>
      </c>
      <c r="Y66" s="50">
        <v>18</v>
      </c>
      <c r="Z66" s="52" t="s">
        <v>31</v>
      </c>
      <c r="AA66" s="53"/>
      <c r="AB66" s="50">
        <v>19</v>
      </c>
      <c r="AC66" s="50">
        <v>20</v>
      </c>
      <c r="AD66" s="50">
        <v>21</v>
      </c>
      <c r="AE66" s="50">
        <v>22</v>
      </c>
      <c r="AF66" s="50">
        <v>23</v>
      </c>
      <c r="AG66" s="50">
        <v>24</v>
      </c>
      <c r="AH66" s="50">
        <v>25</v>
      </c>
      <c r="AI66" s="27"/>
      <c r="AJ66" s="28"/>
      <c r="AK66" s="29"/>
      <c r="AL66" s="52" t="s">
        <v>31</v>
      </c>
      <c r="AM66" s="53"/>
    </row>
    <row r="67" spans="1:39" ht="15.75" thickBot="1" x14ac:dyDescent="0.3">
      <c r="A67" s="68"/>
      <c r="B67" s="69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43"/>
      <c r="O67" s="44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43"/>
      <c r="AA67" s="44"/>
      <c r="AB67" s="51"/>
      <c r="AC67" s="51"/>
      <c r="AD67" s="51"/>
      <c r="AE67" s="51"/>
      <c r="AF67" s="51"/>
      <c r="AG67" s="51"/>
      <c r="AH67" s="51"/>
      <c r="AI67" s="30">
        <v>26</v>
      </c>
      <c r="AJ67" s="31">
        <v>27</v>
      </c>
      <c r="AK67" s="30">
        <v>28</v>
      </c>
      <c r="AL67" s="43"/>
      <c r="AM67" s="44"/>
    </row>
    <row r="68" spans="1:39" x14ac:dyDescent="0.25">
      <c r="A68" s="52" t="s">
        <v>32</v>
      </c>
      <c r="B68" s="53"/>
      <c r="C68" s="37" t="s">
        <v>47</v>
      </c>
      <c r="D68" s="37" t="s">
        <v>48</v>
      </c>
      <c r="E68" s="37" t="s">
        <v>49</v>
      </c>
      <c r="F68" s="37" t="s">
        <v>50</v>
      </c>
      <c r="G68" s="37" t="s">
        <v>51</v>
      </c>
      <c r="H68" s="37" t="s">
        <v>50</v>
      </c>
      <c r="I68" s="37" t="s">
        <v>52</v>
      </c>
      <c r="J68" s="37" t="s">
        <v>53</v>
      </c>
      <c r="K68" s="37" t="s">
        <v>54</v>
      </c>
      <c r="L68" s="37" t="s">
        <v>55</v>
      </c>
      <c r="M68" s="37" t="s">
        <v>56</v>
      </c>
      <c r="N68" s="46" t="s">
        <v>55</v>
      </c>
      <c r="O68" s="47"/>
      <c r="P68" s="35" t="s">
        <v>57</v>
      </c>
      <c r="Q68" s="35" t="s">
        <v>49</v>
      </c>
      <c r="R68" s="35" t="s">
        <v>55</v>
      </c>
      <c r="S68" s="35" t="s">
        <v>58</v>
      </c>
      <c r="T68" s="35" t="s">
        <v>59</v>
      </c>
      <c r="U68" s="35" t="s">
        <v>60</v>
      </c>
      <c r="V68" s="35" t="s">
        <v>61</v>
      </c>
      <c r="W68" s="35" t="s">
        <v>62</v>
      </c>
      <c r="X68" s="35" t="s">
        <v>63</v>
      </c>
      <c r="Y68" s="35" t="s">
        <v>61</v>
      </c>
      <c r="Z68" s="39" t="s">
        <v>56</v>
      </c>
      <c r="AA68" s="40"/>
      <c r="AB68" s="35" t="s">
        <v>64</v>
      </c>
      <c r="AC68" s="35" t="s">
        <v>65</v>
      </c>
      <c r="AD68" s="35" t="s">
        <v>66</v>
      </c>
      <c r="AE68" s="35" t="s">
        <v>50</v>
      </c>
      <c r="AF68" s="35" t="s">
        <v>67</v>
      </c>
      <c r="AG68" s="35" t="s">
        <v>68</v>
      </c>
      <c r="AH68" s="35" t="s">
        <v>69</v>
      </c>
      <c r="AI68" s="35" t="s">
        <v>62</v>
      </c>
      <c r="AJ68" s="35" t="s">
        <v>63</v>
      </c>
      <c r="AK68" s="35" t="s">
        <v>70</v>
      </c>
      <c r="AL68" s="39" t="s">
        <v>71</v>
      </c>
      <c r="AM68" s="40"/>
    </row>
    <row r="69" spans="1:39" ht="15.75" thickBot="1" x14ac:dyDescent="0.3">
      <c r="A69" s="43" t="s">
        <v>33</v>
      </c>
      <c r="B69" s="44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48"/>
      <c r="O69" s="49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41"/>
      <c r="AA69" s="42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41"/>
      <c r="AM69" s="42"/>
    </row>
    <row r="70" spans="1:39" x14ac:dyDescent="0.25">
      <c r="A70" s="52" t="s">
        <v>34</v>
      </c>
      <c r="B70" s="53"/>
      <c r="C70" s="37"/>
      <c r="D70" s="37"/>
      <c r="E70" s="37"/>
      <c r="F70" s="37"/>
      <c r="G70" s="37"/>
      <c r="H70" s="37"/>
      <c r="I70" s="37"/>
      <c r="J70" s="37"/>
      <c r="K70" s="37"/>
      <c r="L70" s="37" t="s">
        <v>72</v>
      </c>
      <c r="M70" s="37" t="s">
        <v>73</v>
      </c>
      <c r="N70" s="46" t="s">
        <v>72</v>
      </c>
      <c r="O70" s="47"/>
      <c r="P70" s="37"/>
      <c r="Q70" s="37"/>
      <c r="R70" s="37"/>
      <c r="S70" s="37"/>
      <c r="T70" s="37"/>
      <c r="U70" s="37"/>
      <c r="V70" s="37"/>
      <c r="W70" s="37" t="s">
        <v>74</v>
      </c>
      <c r="X70" s="37"/>
      <c r="Y70" s="37"/>
      <c r="Z70" s="46" t="s">
        <v>74</v>
      </c>
      <c r="AA70" s="47"/>
      <c r="AB70" s="35"/>
      <c r="AC70" s="35"/>
      <c r="AD70" s="35"/>
      <c r="AE70" s="35"/>
      <c r="AF70" s="35"/>
      <c r="AG70" s="35" t="s">
        <v>73</v>
      </c>
      <c r="AH70" s="35"/>
      <c r="AI70" s="35"/>
      <c r="AJ70" s="35"/>
      <c r="AK70" s="35" t="s">
        <v>75</v>
      </c>
      <c r="AL70" s="39" t="s">
        <v>75</v>
      </c>
      <c r="AM70" s="40"/>
    </row>
    <row r="71" spans="1:39" ht="15.75" thickBot="1" x14ac:dyDescent="0.3">
      <c r="A71" s="43" t="s">
        <v>35</v>
      </c>
      <c r="B71" s="44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48"/>
      <c r="O71" s="49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48"/>
      <c r="AA71" s="49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41"/>
      <c r="AM71" s="42"/>
    </row>
    <row r="72" spans="1:39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</row>
    <row r="73" spans="1:39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</row>
    <row r="74" spans="1:39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</row>
    <row r="75" spans="1:39" ht="15.75" thickBot="1" x14ac:dyDescent="0.3">
      <c r="A75" s="14"/>
      <c r="B75" s="14"/>
      <c r="C75" s="8" t="s">
        <v>36</v>
      </c>
      <c r="D75" s="14"/>
      <c r="E75" s="12"/>
      <c r="F75" s="12"/>
      <c r="G75" s="12"/>
      <c r="H75" s="12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8" t="s">
        <v>37</v>
      </c>
      <c r="U75" s="8"/>
      <c r="V75" s="8"/>
      <c r="W75" s="8"/>
      <c r="X75" s="8"/>
      <c r="Y75" s="8"/>
      <c r="Z75" s="8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8"/>
      <c r="AM75" s="14"/>
    </row>
    <row r="76" spans="1:39" ht="15.75" thickBot="1" x14ac:dyDescent="0.3">
      <c r="A76" s="14"/>
      <c r="B76" s="14"/>
      <c r="C76" s="8" t="s">
        <v>38</v>
      </c>
      <c r="D76" s="8"/>
      <c r="E76" s="32"/>
      <c r="F76" s="32"/>
      <c r="G76" s="32"/>
      <c r="H76" s="32"/>
      <c r="I76" s="32"/>
      <c r="J76" s="32"/>
      <c r="K76" s="8" t="s">
        <v>39</v>
      </c>
      <c r="L76" s="8"/>
      <c r="M76" s="8"/>
      <c r="N76" s="14"/>
      <c r="O76" s="14"/>
      <c r="P76" s="14"/>
      <c r="Q76" s="14"/>
      <c r="R76" s="14"/>
      <c r="S76" s="14"/>
      <c r="T76" s="8" t="s">
        <v>38</v>
      </c>
      <c r="U76" s="8"/>
      <c r="V76" s="14"/>
      <c r="W76" s="12"/>
      <c r="X76" s="12"/>
      <c r="Y76" s="12"/>
      <c r="Z76" s="12"/>
      <c r="AA76" s="12"/>
      <c r="AB76" s="14"/>
      <c r="AC76" s="14"/>
      <c r="AD76" s="14"/>
      <c r="AE76" s="14"/>
      <c r="AF76" s="8" t="s">
        <v>39</v>
      </c>
      <c r="AG76" s="8"/>
      <c r="AH76" s="14"/>
      <c r="AI76" s="14"/>
      <c r="AJ76" s="14"/>
      <c r="AK76" s="14"/>
      <c r="AL76" s="14"/>
      <c r="AM76" s="14"/>
    </row>
    <row r="77" spans="1:39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</row>
    <row r="78" spans="1:39" x14ac:dyDescent="0.25">
      <c r="A78" s="14"/>
      <c r="B78" s="14"/>
      <c r="C78" s="45" t="s">
        <v>40</v>
      </c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14"/>
    </row>
  </sheetData>
  <mergeCells count="618">
    <mergeCell ref="A38:C38"/>
    <mergeCell ref="AJ12:AK12"/>
    <mergeCell ref="AL12:AM12"/>
    <mergeCell ref="T12:U12"/>
    <mergeCell ref="V12:W12"/>
    <mergeCell ref="X12:Y12"/>
    <mergeCell ref="Z12:AA12"/>
    <mergeCell ref="A39:C39"/>
    <mergeCell ref="AD12:AE12"/>
    <mergeCell ref="AF12:AG12"/>
    <mergeCell ref="AH12:AI12"/>
    <mergeCell ref="A13:C13"/>
    <mergeCell ref="D13:S13"/>
    <mergeCell ref="T13:U13"/>
    <mergeCell ref="V13:W13"/>
    <mergeCell ref="X13:Y13"/>
    <mergeCell ref="A12:C12"/>
    <mergeCell ref="D14:S14"/>
    <mergeCell ref="T14:U14"/>
    <mergeCell ref="V14:W14"/>
    <mergeCell ref="X14:Y14"/>
    <mergeCell ref="AG1:AJ1"/>
    <mergeCell ref="A2:AM2"/>
    <mergeCell ref="A3:AM3"/>
    <mergeCell ref="O9:Q9"/>
    <mergeCell ref="Z13:AA13"/>
    <mergeCell ref="AB13:AC13"/>
    <mergeCell ref="AD13:AE13"/>
    <mergeCell ref="AF13:AG13"/>
    <mergeCell ref="A11:C11"/>
    <mergeCell ref="D11:S11"/>
    <mergeCell ref="T11:AM11"/>
    <mergeCell ref="AB12:AC12"/>
    <mergeCell ref="AL13:AM13"/>
    <mergeCell ref="AH14:AI14"/>
    <mergeCell ref="AH13:AI13"/>
    <mergeCell ref="AJ13:AK13"/>
    <mergeCell ref="AB15:AC15"/>
    <mergeCell ref="AD15:AE15"/>
    <mergeCell ref="Z14:AA14"/>
    <mergeCell ref="AB14:AC14"/>
    <mergeCell ref="AD14:AE14"/>
    <mergeCell ref="AF14:AG14"/>
    <mergeCell ref="AF16:AG16"/>
    <mergeCell ref="AH16:AI16"/>
    <mergeCell ref="AJ16:AK16"/>
    <mergeCell ref="AL16:AM16"/>
    <mergeCell ref="AJ14:AK14"/>
    <mergeCell ref="AL14:AM14"/>
    <mergeCell ref="AJ15:AK15"/>
    <mergeCell ref="AL15:AM15"/>
    <mergeCell ref="AF15:AG15"/>
    <mergeCell ref="AH15:AI15"/>
    <mergeCell ref="D16:H16"/>
    <mergeCell ref="I16:S16"/>
    <mergeCell ref="T16:U16"/>
    <mergeCell ref="V16:W16"/>
    <mergeCell ref="X16:Y16"/>
    <mergeCell ref="Z16:AA16"/>
    <mergeCell ref="AB16:AC16"/>
    <mergeCell ref="AD16:AE16"/>
    <mergeCell ref="D15:H15"/>
    <mergeCell ref="I15:S15"/>
    <mergeCell ref="T15:U15"/>
    <mergeCell ref="V15:W15"/>
    <mergeCell ref="X15:Y15"/>
    <mergeCell ref="Z15:AA15"/>
    <mergeCell ref="D18:I19"/>
    <mergeCell ref="J18:K21"/>
    <mergeCell ref="X20:Y20"/>
    <mergeCell ref="Z20:AA20"/>
    <mergeCell ref="AB20:AC20"/>
    <mergeCell ref="AD20:AE20"/>
    <mergeCell ref="AH18:AI18"/>
    <mergeCell ref="AJ18:AK18"/>
    <mergeCell ref="L18:S18"/>
    <mergeCell ref="T18:U18"/>
    <mergeCell ref="V18:W18"/>
    <mergeCell ref="X18:Y18"/>
    <mergeCell ref="Z18:AA18"/>
    <mergeCell ref="AB18:AC18"/>
    <mergeCell ref="AD18:AE18"/>
    <mergeCell ref="AF18:AG18"/>
    <mergeCell ref="AJ19:AK19"/>
    <mergeCell ref="AL18:AM18"/>
    <mergeCell ref="L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L19:AM19"/>
    <mergeCell ref="AD21:AE21"/>
    <mergeCell ref="AF21:AG21"/>
    <mergeCell ref="L21:S21"/>
    <mergeCell ref="T21:U21"/>
    <mergeCell ref="V21:W21"/>
    <mergeCell ref="X21:Y21"/>
    <mergeCell ref="D20:I21"/>
    <mergeCell ref="L20:S20"/>
    <mergeCell ref="T20:U20"/>
    <mergeCell ref="V20:W20"/>
    <mergeCell ref="Z21:AA21"/>
    <mergeCell ref="AB21:AC21"/>
    <mergeCell ref="AF20:AG20"/>
    <mergeCell ref="AH20:AI20"/>
    <mergeCell ref="AJ20:AK20"/>
    <mergeCell ref="AL20:AM20"/>
    <mergeCell ref="AH21:AI21"/>
    <mergeCell ref="AJ21:AK21"/>
    <mergeCell ref="AL21:AM21"/>
    <mergeCell ref="AH22:AI22"/>
    <mergeCell ref="AJ22:AK22"/>
    <mergeCell ref="D23:O23"/>
    <mergeCell ref="P23:S23"/>
    <mergeCell ref="T23:U23"/>
    <mergeCell ref="V23:W23"/>
    <mergeCell ref="AL26:AM26"/>
    <mergeCell ref="P22:S22"/>
    <mergeCell ref="T22:U22"/>
    <mergeCell ref="V22:W22"/>
    <mergeCell ref="X22:Y22"/>
    <mergeCell ref="AL22:AM22"/>
    <mergeCell ref="AF23:AG23"/>
    <mergeCell ref="AH23:AI23"/>
    <mergeCell ref="AJ23:AK23"/>
    <mergeCell ref="Z22:AA22"/>
    <mergeCell ref="AB22:AC22"/>
    <mergeCell ref="AD22:AE22"/>
    <mergeCell ref="AF22:AG22"/>
    <mergeCell ref="AL23:AM23"/>
    <mergeCell ref="AD26:AE26"/>
    <mergeCell ref="AF26:AG26"/>
    <mergeCell ref="X23:Y23"/>
    <mergeCell ref="Z23:AA23"/>
    <mergeCell ref="AB23:AC23"/>
    <mergeCell ref="AD23:AE23"/>
    <mergeCell ref="AH24:AI24"/>
    <mergeCell ref="AJ24:AK24"/>
    <mergeCell ref="X24:Y24"/>
    <mergeCell ref="T24:U24"/>
    <mergeCell ref="V24:W24"/>
    <mergeCell ref="AH25:AI25"/>
    <mergeCell ref="AJ25:AK25"/>
    <mergeCell ref="AL25:AM25"/>
    <mergeCell ref="AD25:AE25"/>
    <mergeCell ref="AF25:AG25"/>
    <mergeCell ref="AL24:AM24"/>
    <mergeCell ref="A25:C26"/>
    <mergeCell ref="D25:O25"/>
    <mergeCell ref="P25:S25"/>
    <mergeCell ref="T25:U25"/>
    <mergeCell ref="V25:W25"/>
    <mergeCell ref="X25:Y25"/>
    <mergeCell ref="Z25:AA25"/>
    <mergeCell ref="AB25:AC25"/>
    <mergeCell ref="D24:O24"/>
    <mergeCell ref="AH26:AI26"/>
    <mergeCell ref="AJ26:AK26"/>
    <mergeCell ref="Z24:AA24"/>
    <mergeCell ref="AB24:AC24"/>
    <mergeCell ref="AD24:AE24"/>
    <mergeCell ref="AF24:AG24"/>
    <mergeCell ref="AB26:AC26"/>
    <mergeCell ref="AJ34:AK34"/>
    <mergeCell ref="X29:Y30"/>
    <mergeCell ref="Z29:AA30"/>
    <mergeCell ref="AB29:AC30"/>
    <mergeCell ref="B32:AM32"/>
    <mergeCell ref="AL29:AM30"/>
    <mergeCell ref="AH34:AI34"/>
    <mergeCell ref="D34:I35"/>
    <mergeCell ref="AD27:AE27"/>
    <mergeCell ref="AF27:AG27"/>
    <mergeCell ref="AL27:AM27"/>
    <mergeCell ref="P28:S28"/>
    <mergeCell ref="T28:U28"/>
    <mergeCell ref="V28:W28"/>
    <mergeCell ref="X28:Y28"/>
    <mergeCell ref="Z28:AA28"/>
    <mergeCell ref="AB28:AC28"/>
    <mergeCell ref="AD28:AE28"/>
    <mergeCell ref="AH27:AI27"/>
    <mergeCell ref="AJ27:AK27"/>
    <mergeCell ref="D27:H27"/>
    <mergeCell ref="I27:O27"/>
    <mergeCell ref="P27:S27"/>
    <mergeCell ref="T27:U27"/>
    <mergeCell ref="AF29:AG30"/>
    <mergeCell ref="P30:S30"/>
    <mergeCell ref="AJ28:AK28"/>
    <mergeCell ref="AL28:AM28"/>
    <mergeCell ref="D29:H29"/>
    <mergeCell ref="I29:O29"/>
    <mergeCell ref="P29:S29"/>
    <mergeCell ref="T29:U30"/>
    <mergeCell ref="V29:W30"/>
    <mergeCell ref="AH29:AI30"/>
    <mergeCell ref="AJ29:AK30"/>
    <mergeCell ref="AF28:AG28"/>
    <mergeCell ref="AH28:AI28"/>
    <mergeCell ref="AB35:AC35"/>
    <mergeCell ref="AD35:AE35"/>
    <mergeCell ref="J34:K37"/>
    <mergeCell ref="L34:S34"/>
    <mergeCell ref="T34:U34"/>
    <mergeCell ref="V34:W34"/>
    <mergeCell ref="Z34:AA34"/>
    <mergeCell ref="AB34:AC34"/>
    <mergeCell ref="A14:C16"/>
    <mergeCell ref="A22:C24"/>
    <mergeCell ref="A27:C30"/>
    <mergeCell ref="A18:C21"/>
    <mergeCell ref="AD29:AE30"/>
    <mergeCell ref="V27:W27"/>
    <mergeCell ref="X27:Y27"/>
    <mergeCell ref="Z27:AA27"/>
    <mergeCell ref="AB27:AC27"/>
    <mergeCell ref="D26:O26"/>
    <mergeCell ref="P26:S26"/>
    <mergeCell ref="T26:U26"/>
    <mergeCell ref="V26:W26"/>
    <mergeCell ref="X26:Y26"/>
    <mergeCell ref="Z26:AA26"/>
    <mergeCell ref="P24:S24"/>
    <mergeCell ref="D36:I37"/>
    <mergeCell ref="L36:S36"/>
    <mergeCell ref="T36:U36"/>
    <mergeCell ref="V36:W36"/>
    <mergeCell ref="X36:Y36"/>
    <mergeCell ref="Z36:AA36"/>
    <mergeCell ref="AF35:AG35"/>
    <mergeCell ref="X34:Y34"/>
    <mergeCell ref="AL37:AM37"/>
    <mergeCell ref="AD36:AE36"/>
    <mergeCell ref="AF36:AG36"/>
    <mergeCell ref="AH36:AI36"/>
    <mergeCell ref="AH35:AI35"/>
    <mergeCell ref="AJ35:AK35"/>
    <mergeCell ref="AL35:AM35"/>
    <mergeCell ref="AB36:AC36"/>
    <mergeCell ref="AD34:AE34"/>
    <mergeCell ref="AF34:AG34"/>
    <mergeCell ref="AL34:AM34"/>
    <mergeCell ref="L35:S35"/>
    <mergeCell ref="T35:U35"/>
    <mergeCell ref="V35:W35"/>
    <mergeCell ref="X35:Y35"/>
    <mergeCell ref="Z35:AA35"/>
    <mergeCell ref="Z38:AA38"/>
    <mergeCell ref="L37:S37"/>
    <mergeCell ref="T37:U37"/>
    <mergeCell ref="V37:W37"/>
    <mergeCell ref="X37:Y37"/>
    <mergeCell ref="Z37:AA37"/>
    <mergeCell ref="P38:S38"/>
    <mergeCell ref="T38:U38"/>
    <mergeCell ref="V38:W38"/>
    <mergeCell ref="X38:Y38"/>
    <mergeCell ref="AJ36:AK36"/>
    <mergeCell ref="AH37:AI37"/>
    <mergeCell ref="AJ37:AK37"/>
    <mergeCell ref="AL36:AM36"/>
    <mergeCell ref="AB38:AC38"/>
    <mergeCell ref="AD38:AE38"/>
    <mergeCell ref="AF38:AG38"/>
    <mergeCell ref="AH38:AI38"/>
    <mergeCell ref="AJ38:AK38"/>
    <mergeCell ref="AL38:AM38"/>
    <mergeCell ref="AB37:AC37"/>
    <mergeCell ref="AD37:AE37"/>
    <mergeCell ref="AF37:AG37"/>
    <mergeCell ref="D39:O39"/>
    <mergeCell ref="P39:S39"/>
    <mergeCell ref="T39:U39"/>
    <mergeCell ref="V39:W39"/>
    <mergeCell ref="AD40:AE40"/>
    <mergeCell ref="X39:Y39"/>
    <mergeCell ref="Z39:AA39"/>
    <mergeCell ref="AL39:AM39"/>
    <mergeCell ref="D40:O40"/>
    <mergeCell ref="P40:S40"/>
    <mergeCell ref="T40:U40"/>
    <mergeCell ref="V40:W40"/>
    <mergeCell ref="X40:Y40"/>
    <mergeCell ref="Z40:AA40"/>
    <mergeCell ref="AB40:AC40"/>
    <mergeCell ref="AB39:AC39"/>
    <mergeCell ref="AD39:AE39"/>
    <mergeCell ref="AF39:AG39"/>
    <mergeCell ref="AH39:AI39"/>
    <mergeCell ref="AJ39:AK39"/>
    <mergeCell ref="AF40:AG40"/>
    <mergeCell ref="AH40:AI40"/>
    <mergeCell ref="AJ40:AK40"/>
    <mergeCell ref="AL40:AM40"/>
    <mergeCell ref="A41:C42"/>
    <mergeCell ref="D41:O41"/>
    <mergeCell ref="P41:S41"/>
    <mergeCell ref="T41:U41"/>
    <mergeCell ref="V41:W41"/>
    <mergeCell ref="AB42:AC42"/>
    <mergeCell ref="AD42:AE42"/>
    <mergeCell ref="AF42:AG42"/>
    <mergeCell ref="Z41:AA41"/>
    <mergeCell ref="AB41:AC41"/>
    <mergeCell ref="AD41:AE41"/>
    <mergeCell ref="AF41:AG41"/>
    <mergeCell ref="AH41:AI41"/>
    <mergeCell ref="AJ41:AK41"/>
    <mergeCell ref="AH42:AI42"/>
    <mergeCell ref="A40:C40"/>
    <mergeCell ref="D42:O42"/>
    <mergeCell ref="P42:S42"/>
    <mergeCell ref="AL42:AM42"/>
    <mergeCell ref="D43:H43"/>
    <mergeCell ref="I43:O43"/>
    <mergeCell ref="P43:S43"/>
    <mergeCell ref="T43:U43"/>
    <mergeCell ref="V43:W43"/>
    <mergeCell ref="T42:U42"/>
    <mergeCell ref="V42:W42"/>
    <mergeCell ref="X42:Y42"/>
    <mergeCell ref="Z42:AA42"/>
    <mergeCell ref="AL43:AM43"/>
    <mergeCell ref="Z43:AA43"/>
    <mergeCell ref="AB43:AC43"/>
    <mergeCell ref="AD44:AE44"/>
    <mergeCell ref="AF44:AG44"/>
    <mergeCell ref="AH44:AI44"/>
    <mergeCell ref="AL44:AM44"/>
    <mergeCell ref="X41:Y41"/>
    <mergeCell ref="AL41:AM41"/>
    <mergeCell ref="AJ42:AK42"/>
    <mergeCell ref="AD43:AE43"/>
    <mergeCell ref="AF43:AG43"/>
    <mergeCell ref="AH43:AI43"/>
    <mergeCell ref="AJ43:AK43"/>
    <mergeCell ref="V44:W44"/>
    <mergeCell ref="X44:Y44"/>
    <mergeCell ref="Z44:AA44"/>
    <mergeCell ref="AB44:AC44"/>
    <mergeCell ref="AJ44:AK44"/>
    <mergeCell ref="X43:Y43"/>
    <mergeCell ref="B48:AM48"/>
    <mergeCell ref="D50:I51"/>
    <mergeCell ref="J50:K53"/>
    <mergeCell ref="L50:S50"/>
    <mergeCell ref="T50:U50"/>
    <mergeCell ref="V50:W50"/>
    <mergeCell ref="P44:S44"/>
    <mergeCell ref="T44:U44"/>
    <mergeCell ref="AD45:AE46"/>
    <mergeCell ref="AF45:AG46"/>
    <mergeCell ref="AH45:AI46"/>
    <mergeCell ref="AJ45:AK46"/>
    <mergeCell ref="D45:H45"/>
    <mergeCell ref="I45:O45"/>
    <mergeCell ref="P45:S45"/>
    <mergeCell ref="T45:U46"/>
    <mergeCell ref="AL45:AM46"/>
    <mergeCell ref="P46:S46"/>
    <mergeCell ref="V45:W46"/>
    <mergeCell ref="X45:Y46"/>
    <mergeCell ref="Z45:AA46"/>
    <mergeCell ref="AB45:AC46"/>
    <mergeCell ref="Z51:AA51"/>
    <mergeCell ref="AD51:AE51"/>
    <mergeCell ref="X50:Y50"/>
    <mergeCell ref="Z50:AA50"/>
    <mergeCell ref="AB50:AC50"/>
    <mergeCell ref="AB51:AC51"/>
    <mergeCell ref="AL53:AM53"/>
    <mergeCell ref="AH53:AI53"/>
    <mergeCell ref="AJ53:AK53"/>
    <mergeCell ref="AF51:AG51"/>
    <mergeCell ref="X52:Y52"/>
    <mergeCell ref="Z52:AA52"/>
    <mergeCell ref="AD50:AE50"/>
    <mergeCell ref="AF50:AG50"/>
    <mergeCell ref="AH50:AI50"/>
    <mergeCell ref="AJ50:AK50"/>
    <mergeCell ref="L53:S53"/>
    <mergeCell ref="T53:U53"/>
    <mergeCell ref="V53:W53"/>
    <mergeCell ref="X53:Y53"/>
    <mergeCell ref="D52:I53"/>
    <mergeCell ref="L52:S52"/>
    <mergeCell ref="T52:U52"/>
    <mergeCell ref="V52:W52"/>
    <mergeCell ref="L51:S51"/>
    <mergeCell ref="T51:U51"/>
    <mergeCell ref="V51:W51"/>
    <mergeCell ref="X51:Y51"/>
    <mergeCell ref="AL50:AM50"/>
    <mergeCell ref="AB52:AC52"/>
    <mergeCell ref="AD52:AE52"/>
    <mergeCell ref="AF52:AG52"/>
    <mergeCell ref="AH52:AI52"/>
    <mergeCell ref="AJ52:AK52"/>
    <mergeCell ref="AL52:AM52"/>
    <mergeCell ref="AH51:AI51"/>
    <mergeCell ref="AJ51:AK51"/>
    <mergeCell ref="AL51:AM51"/>
    <mergeCell ref="AH56:AI56"/>
    <mergeCell ref="AJ56:AK56"/>
    <mergeCell ref="AL56:AM56"/>
    <mergeCell ref="Z53:AA53"/>
    <mergeCell ref="AB53:AC53"/>
    <mergeCell ref="AD53:AE53"/>
    <mergeCell ref="AF53:AG53"/>
    <mergeCell ref="Z54:AA54"/>
    <mergeCell ref="AB54:AC54"/>
    <mergeCell ref="AD54:AE54"/>
    <mergeCell ref="AF54:AG54"/>
    <mergeCell ref="AH54:AI54"/>
    <mergeCell ref="AF55:AG55"/>
    <mergeCell ref="AH55:AI55"/>
    <mergeCell ref="P54:S54"/>
    <mergeCell ref="T54:U54"/>
    <mergeCell ref="V54:W54"/>
    <mergeCell ref="X54:Y54"/>
    <mergeCell ref="AJ54:AK54"/>
    <mergeCell ref="AL54:AM54"/>
    <mergeCell ref="P55:S55"/>
    <mergeCell ref="T55:U55"/>
    <mergeCell ref="V55:W55"/>
    <mergeCell ref="X55:Y55"/>
    <mergeCell ref="Z55:AA55"/>
    <mergeCell ref="AB55:AC55"/>
    <mergeCell ref="AD55:AE55"/>
    <mergeCell ref="AJ55:AK55"/>
    <mergeCell ref="AL55:AM55"/>
    <mergeCell ref="Z56:AA56"/>
    <mergeCell ref="AB56:AC56"/>
    <mergeCell ref="AD56:AE56"/>
    <mergeCell ref="AF56:AG56"/>
    <mergeCell ref="Z57:AA57"/>
    <mergeCell ref="AB57:AC57"/>
    <mergeCell ref="AD57:AE57"/>
    <mergeCell ref="A54:C54"/>
    <mergeCell ref="A55:C55"/>
    <mergeCell ref="A56:C56"/>
    <mergeCell ref="D55:O55"/>
    <mergeCell ref="D56:O56"/>
    <mergeCell ref="P56:S56"/>
    <mergeCell ref="T56:U56"/>
    <mergeCell ref="V56:W56"/>
    <mergeCell ref="X56:Y56"/>
    <mergeCell ref="D58:O58"/>
    <mergeCell ref="P58:S58"/>
    <mergeCell ref="T58:U58"/>
    <mergeCell ref="V58:W58"/>
    <mergeCell ref="X58:Y58"/>
    <mergeCell ref="Z58:AA58"/>
    <mergeCell ref="AJ58:AK58"/>
    <mergeCell ref="A57:C58"/>
    <mergeCell ref="D57:O57"/>
    <mergeCell ref="P57:S57"/>
    <mergeCell ref="T57:U57"/>
    <mergeCell ref="V57:W57"/>
    <mergeCell ref="X57:Y57"/>
    <mergeCell ref="AB58:AC58"/>
    <mergeCell ref="AD58:AE58"/>
    <mergeCell ref="AL58:AM58"/>
    <mergeCell ref="AF57:AG57"/>
    <mergeCell ref="AH57:AI57"/>
    <mergeCell ref="AJ57:AK57"/>
    <mergeCell ref="AL57:AM57"/>
    <mergeCell ref="T59:U59"/>
    <mergeCell ref="V59:W59"/>
    <mergeCell ref="AF58:AG58"/>
    <mergeCell ref="AH58:AI58"/>
    <mergeCell ref="AJ59:AK59"/>
    <mergeCell ref="AL59:AM59"/>
    <mergeCell ref="AH59:AI59"/>
    <mergeCell ref="D70:D71"/>
    <mergeCell ref="E70:E71"/>
    <mergeCell ref="AJ61:AK62"/>
    <mergeCell ref="AL61:AM62"/>
    <mergeCell ref="AH60:AI60"/>
    <mergeCell ref="AJ60:AK60"/>
    <mergeCell ref="AL60:AM60"/>
    <mergeCell ref="AB61:AC62"/>
    <mergeCell ref="AD61:AE62"/>
    <mergeCell ref="AF61:AG62"/>
    <mergeCell ref="AH61:AI62"/>
    <mergeCell ref="T60:U60"/>
    <mergeCell ref="V60:W60"/>
    <mergeCell ref="X60:Y60"/>
    <mergeCell ref="Z60:AA60"/>
    <mergeCell ref="T61:U62"/>
    <mergeCell ref="V61:W62"/>
    <mergeCell ref="X61:Y62"/>
    <mergeCell ref="Z61:AA62"/>
    <mergeCell ref="AB60:AC60"/>
    <mergeCell ref="AD60:AE60"/>
    <mergeCell ref="AF60:AG60"/>
    <mergeCell ref="A68:B68"/>
    <mergeCell ref="A69:B69"/>
    <mergeCell ref="A70:B70"/>
    <mergeCell ref="C70:C71"/>
    <mergeCell ref="R66:R67"/>
    <mergeCell ref="S66:S67"/>
    <mergeCell ref="M66:M67"/>
    <mergeCell ref="N66:O67"/>
    <mergeCell ref="P66:P67"/>
    <mergeCell ref="Q66:Q67"/>
    <mergeCell ref="K66:K67"/>
    <mergeCell ref="L66:L67"/>
    <mergeCell ref="L68:L69"/>
    <mergeCell ref="F66:F67"/>
    <mergeCell ref="G66:G67"/>
    <mergeCell ref="H66:H67"/>
    <mergeCell ref="I66:I67"/>
    <mergeCell ref="J66:J67"/>
    <mergeCell ref="H68:H69"/>
    <mergeCell ref="I68:I69"/>
    <mergeCell ref="F70:F71"/>
    <mergeCell ref="G70:G71"/>
    <mergeCell ref="H70:H71"/>
    <mergeCell ref="A66:B67"/>
    <mergeCell ref="V66:V67"/>
    <mergeCell ref="W66:W67"/>
    <mergeCell ref="X66:X67"/>
    <mergeCell ref="Y66:Y67"/>
    <mergeCell ref="D59:H59"/>
    <mergeCell ref="I59:O59"/>
    <mergeCell ref="P62:S62"/>
    <mergeCell ref="D61:H61"/>
    <mergeCell ref="I61:O61"/>
    <mergeCell ref="P61:S61"/>
    <mergeCell ref="P60:S60"/>
    <mergeCell ref="P59:S59"/>
    <mergeCell ref="B64:AM64"/>
    <mergeCell ref="C66:C67"/>
    <mergeCell ref="D66:D67"/>
    <mergeCell ref="E66:E67"/>
    <mergeCell ref="X59:Y59"/>
    <mergeCell ref="Z59:AA59"/>
    <mergeCell ref="AB59:AC59"/>
    <mergeCell ref="AD59:AE59"/>
    <mergeCell ref="AF59:AG59"/>
    <mergeCell ref="AL66:AM67"/>
    <mergeCell ref="C68:C69"/>
    <mergeCell ref="D68:D69"/>
    <mergeCell ref="E68:E69"/>
    <mergeCell ref="F68:F69"/>
    <mergeCell ref="G68:G69"/>
    <mergeCell ref="AK68:AK69"/>
    <mergeCell ref="AL68:AM69"/>
    <mergeCell ref="Z68:AA69"/>
    <mergeCell ref="AB68:AB69"/>
    <mergeCell ref="AC68:AC69"/>
    <mergeCell ref="AD68:AD69"/>
    <mergeCell ref="AD66:AD67"/>
    <mergeCell ref="AH68:AH69"/>
    <mergeCell ref="X68:X69"/>
    <mergeCell ref="Y68:Y69"/>
    <mergeCell ref="M68:M69"/>
    <mergeCell ref="N68:O69"/>
    <mergeCell ref="P68:P69"/>
    <mergeCell ref="Q68:Q69"/>
    <mergeCell ref="V68:V69"/>
    <mergeCell ref="W68:W69"/>
    <mergeCell ref="Z66:AA67"/>
    <mergeCell ref="AB66:AB67"/>
    <mergeCell ref="AE68:AE69"/>
    <mergeCell ref="J68:J69"/>
    <mergeCell ref="K68:K69"/>
    <mergeCell ref="R68:R69"/>
    <mergeCell ref="S68:S69"/>
    <mergeCell ref="T68:T69"/>
    <mergeCell ref="U68:U69"/>
    <mergeCell ref="AJ70:AJ71"/>
    <mergeCell ref="AE66:AE67"/>
    <mergeCell ref="AF66:AF67"/>
    <mergeCell ref="AG66:AG67"/>
    <mergeCell ref="AH66:AH67"/>
    <mergeCell ref="AH70:AH71"/>
    <mergeCell ref="AF68:AF69"/>
    <mergeCell ref="AG68:AG69"/>
    <mergeCell ref="AG70:AG71"/>
    <mergeCell ref="AI70:AI71"/>
    <mergeCell ref="AI68:AI69"/>
    <mergeCell ref="AJ68:AJ69"/>
    <mergeCell ref="Y70:Y71"/>
    <mergeCell ref="W70:W71"/>
    <mergeCell ref="AC66:AC67"/>
    <mergeCell ref="T66:T67"/>
    <mergeCell ref="U66:U67"/>
    <mergeCell ref="AF70:AF71"/>
    <mergeCell ref="V70:V71"/>
    <mergeCell ref="AK70:AK71"/>
    <mergeCell ref="AL70:AM71"/>
    <mergeCell ref="A71:B71"/>
    <mergeCell ref="C78:AL78"/>
    <mergeCell ref="Z70:AA71"/>
    <mergeCell ref="AB70:AB71"/>
    <mergeCell ref="AC70:AC71"/>
    <mergeCell ref="AD70:AD71"/>
    <mergeCell ref="AE70:AE71"/>
    <mergeCell ref="X70:X71"/>
    <mergeCell ref="L70:L71"/>
    <mergeCell ref="M70:M71"/>
    <mergeCell ref="N70:O71"/>
    <mergeCell ref="P70:P71"/>
    <mergeCell ref="Q70:Q71"/>
    <mergeCell ref="R70:R71"/>
    <mergeCell ref="S70:S71"/>
    <mergeCell ref="T70:T71"/>
    <mergeCell ref="U70:U71"/>
    <mergeCell ref="I70:I71"/>
    <mergeCell ref="J70:J71"/>
    <mergeCell ref="K70:K71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червень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Victor Nikoriak</cp:lastModifiedBy>
  <dcterms:created xsi:type="dcterms:W3CDTF">2019-07-04T09:26:26Z</dcterms:created>
  <dcterms:modified xsi:type="dcterms:W3CDTF">2024-07-19T11:02:46Z</dcterms:modified>
</cp:coreProperties>
</file>