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D28"/>
  <c r="AD29"/>
  <c r="AD30"/>
  <c r="AF25"/>
  <c r="AH25"/>
  <c r="AJ25"/>
  <c r="AL25"/>
  <c r="AL28"/>
  <c r="AL29"/>
  <c r="AL30"/>
  <c r="AF28"/>
  <c r="AF29"/>
  <c r="AF30"/>
  <c r="T40"/>
  <c r="V40"/>
  <c r="X40"/>
  <c r="Z40"/>
  <c r="AB40"/>
  <c r="AD40"/>
  <c r="AF40"/>
  <c r="AH40"/>
  <c r="AJ40"/>
  <c r="AL40"/>
  <c r="T41"/>
  <c r="V41"/>
  <c r="X41"/>
  <c r="X44"/>
  <c r="X45"/>
  <c r="X46"/>
  <c r="Z41"/>
  <c r="Z44"/>
  <c r="Z45"/>
  <c r="Z46"/>
  <c r="AB41"/>
  <c r="AD41"/>
  <c r="AD44"/>
  <c r="AD45"/>
  <c r="AD46"/>
  <c r="AF41"/>
  <c r="AH41"/>
  <c r="AH44"/>
  <c r="AH45"/>
  <c r="AH46"/>
  <c r="AJ41"/>
  <c r="AL41"/>
  <c r="AB44"/>
  <c r="AF44"/>
  <c r="AJ44"/>
  <c r="AB45"/>
  <c r="AB46"/>
  <c r="AF45"/>
  <c r="AF46"/>
  <c r="AJ45"/>
  <c r="AJ46"/>
  <c r="T56"/>
  <c r="V56"/>
  <c r="X56"/>
  <c r="Z56"/>
  <c r="AB56"/>
  <c r="AD56"/>
  <c r="AF56"/>
  <c r="AH56"/>
  <c r="AJ56"/>
  <c r="AL56"/>
  <c r="T57"/>
  <c r="V57"/>
  <c r="X57"/>
  <c r="X60"/>
  <c r="X61"/>
  <c r="X62"/>
  <c r="Z57"/>
  <c r="AB57"/>
  <c r="AD57"/>
  <c r="AF57"/>
  <c r="AH57"/>
  <c r="AJ57"/>
  <c r="AL57"/>
  <c r="AL44"/>
  <c r="AL45"/>
  <c r="AL46"/>
  <c r="AH60"/>
  <c r="AH61"/>
  <c r="AH62"/>
  <c r="AJ28"/>
  <c r="AJ29"/>
  <c r="AJ30"/>
  <c r="AH28"/>
  <c r="AH29"/>
  <c r="AH30"/>
  <c r="AB28"/>
  <c r="AB29"/>
  <c r="AB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<sst xmlns="http://schemas.openxmlformats.org/spreadsheetml/2006/main" count="148" uniqueCount="87">
  <si>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</si>
  <si>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</si>
  <si>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</si>
  <si>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</si>
  <si>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</si>
  <si>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</si>
  <si>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</si>
  <si>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</si>
  <si>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</si>
  <si>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</si>
  <si>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</si>
  <si>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</si>
  <si>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</si>
  <si>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</si>
  <si>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</si>
  <si>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</si>
  <si>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</si>
  <si>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</si>
  <si>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</si>
  <si>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</si>
  <si>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</si>
  <si>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</si>
  <si>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</si>
  <si>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</si>
  <si>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</si>
  <si>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</si>
  <si>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</si>
  <si>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</si>
  <si>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</si>
  <si>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</si>
  <si>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</si>
  <si>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</si>
  <si>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</si>
  <si>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</si>
  <si>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</si>
  <si>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</si>
  <si>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</si>
  <si>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</si>
  <si>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</si>
  <si>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</si>
  <si>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</si>
  <si>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</si>
  <si>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</si>
  <si>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</si>
  <si>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6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</si>
  <si>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оз.ячмінь</t>
    </r>
  </si>
  <si>
    <t xml:space="preserve">Примітка :  н.ф.н. </t>
  </si>
  <si>
    <t>Примітка:  н.ф.н.</t>
  </si>
  <si>
    <t>Примітка: поява суцвіть</t>
  </si>
  <si>
    <t>21.9</t>
  </si>
  <si>
    <t>22.2</t>
  </si>
  <si>
    <t>21.2</t>
  </si>
  <si>
    <t>23.1</t>
  </si>
  <si>
    <t>21.3</t>
  </si>
  <si>
    <t>22.4</t>
  </si>
  <si>
    <t>21.6</t>
  </si>
  <si>
    <t>23.9</t>
  </si>
  <si>
    <t>20.6</t>
  </si>
  <si>
    <t>21.7</t>
  </si>
  <si>
    <t>25.7</t>
  </si>
  <si>
    <t>26.7</t>
  </si>
  <si>
    <t>26.5</t>
  </si>
  <si>
    <t>23.7</t>
  </si>
  <si>
    <t>25.5</t>
  </si>
  <si>
    <t>25.4</t>
  </si>
  <si>
    <t>26.3</t>
  </si>
  <si>
    <t>25.2</t>
  </si>
  <si>
    <t>27.1</t>
  </si>
  <si>
    <t>27.9</t>
  </si>
  <si>
    <t>26.6</t>
  </si>
  <si>
    <t>26.4</t>
  </si>
  <si>
    <t>24.6</t>
  </si>
  <si>
    <t>24.2</t>
  </si>
  <si>
    <t>21.5</t>
  </si>
  <si>
    <t>0.0</t>
  </si>
  <si>
    <t>10.0</t>
  </si>
  <si>
    <t>5.7</t>
  </si>
  <si>
    <t>2.7</t>
  </si>
  <si>
    <t>30.0</t>
  </si>
  <si>
    <t>4.5</t>
  </si>
  <si>
    <t>0.9</t>
  </si>
  <si>
    <t>5.2</t>
  </si>
  <si>
    <t>2.9</t>
  </si>
  <si>
    <t>48.4</t>
  </si>
  <si>
    <t>13.5</t>
  </si>
  <si>
    <t>22.3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</si>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</sst>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41</v>
      </c>
      <c r="AH2" s="66"/>
      <c r="AI2" s="66"/>
      <c r="AJ2" s="67"/>
      <c r="AK2" s="2"/>
      <c r="AL2" s="2"/>
      <c r="AM2" s="2"/>
    </row>
    <row r="3" spans="1:39" ht="18.75">
      <c r="A3" s="68" t="s">
        <v>40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34</v>
      </c>
      <c r="P10" s="70"/>
      <c r="Q10" s="70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6" t="s">
        <v>7</v>
      </c>
      <c r="B12" s="57"/>
      <c r="C12" s="58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59" t="s">
        <v>32</v>
      </c>
      <c r="B13" s="60"/>
      <c r="C13" s="61"/>
      <c r="D13" s="59" t="s">
        <v>31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1"/>
      <c r="T13" s="62" t="s">
        <v>30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4"/>
    </row>
    <row r="14" spans="1:39" ht="15.75" thickBot="1">
      <c r="A14" s="62" t="s">
        <v>29</v>
      </c>
      <c r="B14" s="63"/>
      <c r="C14" s="64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4">
        <v>10</v>
      </c>
      <c r="U14" s="55"/>
      <c r="V14" s="54">
        <v>20</v>
      </c>
      <c r="W14" s="55"/>
      <c r="X14" s="54">
        <v>30</v>
      </c>
      <c r="Y14" s="55"/>
      <c r="Z14" s="54">
        <v>40</v>
      </c>
      <c r="AA14" s="55"/>
      <c r="AB14" s="54">
        <v>50</v>
      </c>
      <c r="AC14" s="55"/>
      <c r="AD14" s="54">
        <v>60</v>
      </c>
      <c r="AE14" s="55"/>
      <c r="AF14" s="54">
        <v>70</v>
      </c>
      <c r="AG14" s="55"/>
      <c r="AH14" s="54">
        <v>80</v>
      </c>
      <c r="AI14" s="55"/>
      <c r="AJ14" s="54">
        <v>90</v>
      </c>
      <c r="AK14" s="55"/>
      <c r="AL14" s="54">
        <v>100</v>
      </c>
      <c r="AM14" s="55"/>
    </row>
    <row r="15" spans="1:39" ht="15" thickBot="1">
      <c r="A15" s="54">
        <v>1</v>
      </c>
      <c r="B15" s="71"/>
      <c r="C15" s="55"/>
      <c r="D15" s="54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5"/>
      <c r="T15" s="54">
        <v>3</v>
      </c>
      <c r="U15" s="55"/>
      <c r="V15" s="54">
        <v>4</v>
      </c>
      <c r="W15" s="55"/>
      <c r="X15" s="54">
        <v>5</v>
      </c>
      <c r="Y15" s="55"/>
      <c r="Z15" s="54">
        <v>6</v>
      </c>
      <c r="AA15" s="55"/>
      <c r="AB15" s="54">
        <v>7</v>
      </c>
      <c r="AC15" s="55"/>
      <c r="AD15" s="54">
        <v>8</v>
      </c>
      <c r="AE15" s="55"/>
      <c r="AF15" s="54">
        <v>9</v>
      </c>
      <c r="AG15" s="55"/>
      <c r="AH15" s="54">
        <v>10</v>
      </c>
      <c r="AI15" s="55"/>
      <c r="AJ15" s="54">
        <v>11</v>
      </c>
      <c r="AK15" s="55"/>
      <c r="AL15" s="54">
        <v>12</v>
      </c>
      <c r="AM15" s="55"/>
    </row>
    <row r="16" spans="1:39" ht="18.95" customHeight="1" thickBot="1">
      <c r="A16" s="27"/>
      <c r="B16" s="4"/>
      <c r="C16" s="29"/>
      <c r="D16" s="54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5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95" customHeight="1" thickBot="1">
      <c r="A17" s="27"/>
      <c r="B17" s="4"/>
      <c r="C17" s="29"/>
      <c r="D17" s="56" t="s">
        <v>14</v>
      </c>
      <c r="E17" s="57"/>
      <c r="F17" s="57"/>
      <c r="G17" s="57"/>
      <c r="H17" s="58"/>
      <c r="I17" s="54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55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95" customHeight="1" thickBot="1">
      <c r="A18" s="24"/>
      <c r="B18" s="6"/>
      <c r="C18" s="22"/>
      <c r="D18" s="62" t="s">
        <v>11</v>
      </c>
      <c r="E18" s="63"/>
      <c r="F18" s="63"/>
      <c r="G18" s="63"/>
      <c r="H18" s="64"/>
      <c r="I18" s="54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55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9" t="s">
        <v>24</v>
      </c>
      <c r="E20" s="80"/>
      <c r="F20" s="80"/>
      <c r="G20" s="80"/>
      <c r="H20" s="80"/>
      <c r="I20" s="81"/>
      <c r="J20" s="95" t="s">
        <v>23</v>
      </c>
      <c r="K20" s="96"/>
      <c r="L20" s="85" t="s">
        <v>21</v>
      </c>
      <c r="M20" s="86"/>
      <c r="N20" s="86"/>
      <c r="O20" s="86"/>
      <c r="P20" s="86"/>
      <c r="Q20" s="86"/>
      <c r="R20" s="86"/>
      <c r="S20" s="87"/>
      <c r="T20" s="88">
        <v>37.4</v>
      </c>
      <c r="U20" s="89"/>
      <c r="V20" s="90">
        <v>34.9</v>
      </c>
      <c r="W20" s="89"/>
      <c r="X20" s="90">
        <v>40</v>
      </c>
      <c r="Y20" s="89"/>
      <c r="Z20" s="90">
        <v>38.9</v>
      </c>
      <c r="AA20" s="89"/>
      <c r="AB20" s="90">
        <v>34.200000000000003</v>
      </c>
      <c r="AC20" s="89"/>
      <c r="AD20" s="90">
        <v>36.6</v>
      </c>
      <c r="AE20" s="89"/>
      <c r="AF20" s="90">
        <v>32.299999999999997</v>
      </c>
      <c r="AG20" s="89"/>
      <c r="AH20" s="90">
        <v>35.1</v>
      </c>
      <c r="AI20" s="89"/>
      <c r="AJ20" s="90">
        <v>33.200000000000003</v>
      </c>
      <c r="AK20" s="89"/>
      <c r="AL20" s="90">
        <v>37.5</v>
      </c>
      <c r="AM20" s="10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2"/>
      <c r="E21" s="83"/>
      <c r="F21" s="83"/>
      <c r="G21" s="83"/>
      <c r="H21" s="83"/>
      <c r="I21" s="84"/>
      <c r="J21" s="97"/>
      <c r="K21" s="98"/>
      <c r="L21" s="74" t="s">
        <v>20</v>
      </c>
      <c r="M21" s="75"/>
      <c r="N21" s="75"/>
      <c r="O21" s="75"/>
      <c r="P21" s="75"/>
      <c r="Q21" s="75"/>
      <c r="R21" s="75"/>
      <c r="S21" s="76"/>
      <c r="T21" s="91">
        <v>30</v>
      </c>
      <c r="U21" s="78"/>
      <c r="V21" s="77">
        <v>27.8</v>
      </c>
      <c r="W21" s="78"/>
      <c r="X21" s="77">
        <v>31.6</v>
      </c>
      <c r="Y21" s="78"/>
      <c r="Z21" s="77">
        <v>30.9</v>
      </c>
      <c r="AA21" s="78"/>
      <c r="AB21" s="77">
        <v>27.9</v>
      </c>
      <c r="AC21" s="78"/>
      <c r="AD21" s="77">
        <v>30.2</v>
      </c>
      <c r="AE21" s="78"/>
      <c r="AF21" s="77">
        <v>26.6</v>
      </c>
      <c r="AG21" s="78"/>
      <c r="AH21" s="77">
        <v>28.6</v>
      </c>
      <c r="AI21" s="78"/>
      <c r="AJ21" s="77">
        <v>27.4</v>
      </c>
      <c r="AK21" s="78"/>
      <c r="AL21" s="77">
        <v>30</v>
      </c>
      <c r="AM21" s="94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9" t="s">
        <v>22</v>
      </c>
      <c r="E22" s="80"/>
      <c r="F22" s="80"/>
      <c r="G22" s="80"/>
      <c r="H22" s="80"/>
      <c r="I22" s="81"/>
      <c r="J22" s="97"/>
      <c r="K22" s="98"/>
      <c r="L22" s="85" t="s">
        <v>21</v>
      </c>
      <c r="M22" s="86"/>
      <c r="N22" s="86"/>
      <c r="O22" s="86"/>
      <c r="P22" s="86"/>
      <c r="Q22" s="86"/>
      <c r="R22" s="86"/>
      <c r="S22" s="87"/>
      <c r="T22" s="91">
        <v>34.5</v>
      </c>
      <c r="U22" s="78"/>
      <c r="V22" s="77">
        <v>35</v>
      </c>
      <c r="W22" s="78"/>
      <c r="X22" s="77">
        <v>37.5</v>
      </c>
      <c r="Y22" s="78"/>
      <c r="Z22" s="77">
        <v>30.3</v>
      </c>
      <c r="AA22" s="78"/>
      <c r="AB22" s="77">
        <v>35.9</v>
      </c>
      <c r="AC22" s="78"/>
      <c r="AD22" s="77">
        <v>38.5</v>
      </c>
      <c r="AE22" s="78"/>
      <c r="AF22" s="77">
        <v>32.4</v>
      </c>
      <c r="AG22" s="78"/>
      <c r="AH22" s="77">
        <v>34.700000000000003</v>
      </c>
      <c r="AI22" s="78"/>
      <c r="AJ22" s="77">
        <v>38.5</v>
      </c>
      <c r="AK22" s="78"/>
      <c r="AL22" s="77">
        <v>37.200000000000003</v>
      </c>
      <c r="AM22" s="94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2"/>
      <c r="E23" s="83"/>
      <c r="F23" s="83"/>
      <c r="G23" s="83"/>
      <c r="H23" s="83"/>
      <c r="I23" s="84"/>
      <c r="J23" s="99"/>
      <c r="K23" s="100"/>
      <c r="L23" s="74" t="s">
        <v>20</v>
      </c>
      <c r="M23" s="75"/>
      <c r="N23" s="75"/>
      <c r="O23" s="75"/>
      <c r="P23" s="75"/>
      <c r="Q23" s="75"/>
      <c r="R23" s="75"/>
      <c r="S23" s="76"/>
      <c r="T23" s="107">
        <v>27.4</v>
      </c>
      <c r="U23" s="93"/>
      <c r="V23" s="92">
        <v>28.2</v>
      </c>
      <c r="W23" s="93"/>
      <c r="X23" s="92">
        <v>30.1</v>
      </c>
      <c r="Y23" s="93"/>
      <c r="Z23" s="92">
        <v>24.5</v>
      </c>
      <c r="AA23" s="93"/>
      <c r="AB23" s="92">
        <v>29</v>
      </c>
      <c r="AC23" s="93"/>
      <c r="AD23" s="92">
        <v>31.6</v>
      </c>
      <c r="AE23" s="93"/>
      <c r="AF23" s="92">
        <v>26.3</v>
      </c>
      <c r="AG23" s="93"/>
      <c r="AH23" s="92">
        <v>28.7</v>
      </c>
      <c r="AI23" s="93"/>
      <c r="AJ23" s="92">
        <v>31.3</v>
      </c>
      <c r="AK23" s="93"/>
      <c r="AL23" s="92">
        <v>30.6</v>
      </c>
      <c r="AM23" s="106"/>
    </row>
    <row r="24" spans="1:63" ht="18.95" customHeight="1" thickBot="1">
      <c r="A24" s="56"/>
      <c r="B24" s="57"/>
      <c r="C24" s="58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4">
        <v>1</v>
      </c>
      <c r="Q24" s="71"/>
      <c r="R24" s="71"/>
      <c r="S24" s="55"/>
      <c r="T24" s="102">
        <f>(T20-T21)/T21*100</f>
        <v>24.666666666666661</v>
      </c>
      <c r="U24" s="103"/>
      <c r="V24" s="102">
        <f>(V20-V21)/V21*100</f>
        <v>25.539568345323733</v>
      </c>
      <c r="W24" s="103"/>
      <c r="X24" s="102">
        <f>(X20-X21)/X21*100</f>
        <v>26.582278481012651</v>
      </c>
      <c r="Y24" s="103"/>
      <c r="Z24" s="102">
        <f>(Z20-Z21)/Z21*100</f>
        <v>25.889967637540458</v>
      </c>
      <c r="AA24" s="103"/>
      <c r="AB24" s="102">
        <f>(AB20-AB21)/AB21*100</f>
        <v>22.580645161290338</v>
      </c>
      <c r="AC24" s="103"/>
      <c r="AD24" s="102">
        <f>(AD20-AD21)/AD21*100</f>
        <v>21.192052980132459</v>
      </c>
      <c r="AE24" s="103"/>
      <c r="AF24" s="102">
        <f>(AF20-AF21)/AF21*100</f>
        <v>21.428571428571409</v>
      </c>
      <c r="AG24" s="103"/>
      <c r="AH24" s="102">
        <f>(AH20-AH21)/AH21*100</f>
        <v>22.727272727272727</v>
      </c>
      <c r="AI24" s="103"/>
      <c r="AJ24" s="102">
        <f>(AJ20-AJ21)/AJ21*100</f>
        <v>21.167883211678848</v>
      </c>
      <c r="AK24" s="103"/>
      <c r="AL24" s="102">
        <f>(AL20-AL21)/AL21*100</f>
        <v>25</v>
      </c>
      <c r="AM24" s="10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95" customHeight="1" thickBot="1">
      <c r="A25" s="59"/>
      <c r="B25" s="60"/>
      <c r="C25" s="61"/>
      <c r="D25" s="59" t="s">
        <v>19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/>
      <c r="P25" s="54">
        <v>2</v>
      </c>
      <c r="Q25" s="71"/>
      <c r="R25" s="71"/>
      <c r="S25" s="55"/>
      <c r="T25" s="102">
        <f>(T22-T23)/T23*100</f>
        <v>25.912408759124094</v>
      </c>
      <c r="U25" s="103"/>
      <c r="V25" s="102">
        <f>(V22-V23)/V23*100</f>
        <v>24.11347517730497</v>
      </c>
      <c r="W25" s="103"/>
      <c r="X25" s="102">
        <f>(X22-X23)/X23*100</f>
        <v>24.584717607973417</v>
      </c>
      <c r="Y25" s="103"/>
      <c r="Z25" s="102">
        <f>(Z22-Z23)/Z23*100</f>
        <v>23.673469387755105</v>
      </c>
      <c r="AA25" s="103"/>
      <c r="AB25" s="102">
        <f>(AB22-AB23)/AB23*100</f>
        <v>23.793103448275858</v>
      </c>
      <c r="AC25" s="103"/>
      <c r="AD25" s="102">
        <f>(AD22-AD23)/AD23*100</f>
        <v>21.835443037974677</v>
      </c>
      <c r="AE25" s="103"/>
      <c r="AF25" s="102">
        <f>(AF22-AF23)/AF23*100</f>
        <v>23.193916349809875</v>
      </c>
      <c r="AG25" s="103"/>
      <c r="AH25" s="102">
        <f>(AH22-AH23)/AH23*100</f>
        <v>20.905923344947748</v>
      </c>
      <c r="AI25" s="103"/>
      <c r="AJ25" s="102">
        <f>(AJ22-AJ23)/AJ23*100</f>
        <v>23.003194888178911</v>
      </c>
      <c r="AK25" s="103"/>
      <c r="AL25" s="102">
        <f>(AL22-AL23)/AL23*100</f>
        <v>21.568627450980397</v>
      </c>
      <c r="AM25" s="103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95" customHeight="1" thickBot="1">
      <c r="A26" s="119"/>
      <c r="B26" s="63"/>
      <c r="C26" s="64"/>
      <c r="D26" s="59" t="s">
        <v>18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4">
        <v>3</v>
      </c>
      <c r="Q26" s="71"/>
      <c r="R26" s="71"/>
      <c r="S26" s="55"/>
      <c r="T26" s="104"/>
      <c r="U26" s="105"/>
      <c r="V26" s="104"/>
      <c r="W26" s="105"/>
      <c r="X26" s="104"/>
      <c r="Y26" s="105"/>
      <c r="Z26" s="104"/>
      <c r="AA26" s="105"/>
      <c r="AB26" s="104"/>
      <c r="AC26" s="105"/>
      <c r="AD26" s="104"/>
      <c r="AE26" s="105"/>
      <c r="AF26" s="104"/>
      <c r="AG26" s="105"/>
      <c r="AH26" s="104"/>
      <c r="AI26" s="105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1">
        <v>43624</v>
      </c>
      <c r="B27" s="112"/>
      <c r="C27" s="113"/>
      <c r="D27" s="59" t="s">
        <v>17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54">
        <v>4</v>
      </c>
      <c r="Q27" s="71"/>
      <c r="R27" s="71"/>
      <c r="S27" s="55"/>
      <c r="T27" s="104"/>
      <c r="U27" s="105"/>
      <c r="V27" s="104"/>
      <c r="W27" s="105"/>
      <c r="X27" s="104"/>
      <c r="Y27" s="105"/>
      <c r="Z27" s="104"/>
      <c r="AA27" s="105"/>
      <c r="AB27" s="104"/>
      <c r="AC27" s="105"/>
      <c r="AD27" s="104"/>
      <c r="AE27" s="105"/>
      <c r="AF27" s="104"/>
      <c r="AG27" s="105"/>
      <c r="AH27" s="104"/>
      <c r="AI27" s="105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4"/>
      <c r="B28" s="115"/>
      <c r="C28" s="116"/>
      <c r="D28" s="62" t="s">
        <v>16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54" t="s">
        <v>15</v>
      </c>
      <c r="Q28" s="71"/>
      <c r="R28" s="71"/>
      <c r="S28" s="55"/>
      <c r="T28" s="117">
        <f>(T24+T25)/2</f>
        <v>25.289537712895378</v>
      </c>
      <c r="U28" s="118"/>
      <c r="V28" s="117">
        <f>(V24+V25)/2</f>
        <v>24.826521761314353</v>
      </c>
      <c r="W28" s="118"/>
      <c r="X28" s="117">
        <f>(X24+X25)/2</f>
        <v>25.583498044493034</v>
      </c>
      <c r="Y28" s="118"/>
      <c r="Z28" s="117">
        <f>(Z24+Z25)/2</f>
        <v>24.781718512647782</v>
      </c>
      <c r="AA28" s="118"/>
      <c r="AB28" s="117">
        <f>(AB24+AB25)/2</f>
        <v>23.186874304783096</v>
      </c>
      <c r="AC28" s="118"/>
      <c r="AD28" s="117">
        <f>(AD24+AD25)/2</f>
        <v>21.513748009053568</v>
      </c>
      <c r="AE28" s="118"/>
      <c r="AF28" s="117">
        <f>(AF24+AF25)/2</f>
        <v>22.311243889190642</v>
      </c>
      <c r="AG28" s="118"/>
      <c r="AH28" s="117">
        <f>(AH24+AH25)/2</f>
        <v>21.816598036110236</v>
      </c>
      <c r="AI28" s="118"/>
      <c r="AJ28" s="117">
        <f>(AJ24+AJ25)/2</f>
        <v>22.08553904992888</v>
      </c>
      <c r="AK28" s="118"/>
      <c r="AL28" s="117">
        <f>(AL24+AL25)/2</f>
        <v>23.2843137254902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6" t="s">
        <v>14</v>
      </c>
      <c r="E29" s="57"/>
      <c r="F29" s="57"/>
      <c r="G29" s="57"/>
      <c r="H29" s="58"/>
      <c r="I29" s="54" t="s">
        <v>13</v>
      </c>
      <c r="J29" s="71"/>
      <c r="K29" s="71"/>
      <c r="L29" s="71"/>
      <c r="M29" s="71"/>
      <c r="N29" s="71"/>
      <c r="O29" s="55"/>
      <c r="P29" s="54" t="s">
        <v>12</v>
      </c>
      <c r="Q29" s="71"/>
      <c r="R29" s="71"/>
      <c r="S29" s="55"/>
      <c r="T29" s="120">
        <f>T28*T16</f>
        <v>27.312700729927009</v>
      </c>
      <c r="U29" s="121"/>
      <c r="V29" s="120">
        <f>V28*V16</f>
        <v>27.805704372672079</v>
      </c>
      <c r="W29" s="121"/>
      <c r="X29" s="120">
        <f>X28*X16</f>
        <v>27.630177888052479</v>
      </c>
      <c r="Y29" s="121"/>
      <c r="Z29" s="120">
        <f>Z28*Z16</f>
        <v>28.746793474671424</v>
      </c>
      <c r="AA29" s="121"/>
      <c r="AB29" s="120">
        <f>AB28*AB16</f>
        <v>27.824249165739715</v>
      </c>
      <c r="AC29" s="121"/>
      <c r="AD29" s="120">
        <f>AD28*AD16</f>
        <v>26.461910051135888</v>
      </c>
      <c r="AE29" s="121"/>
      <c r="AF29" s="120">
        <f>AF28*AF16</f>
        <v>28.112167300380211</v>
      </c>
      <c r="AG29" s="121"/>
      <c r="AH29" s="120">
        <f>AH28*AH16</f>
        <v>27.925245486221101</v>
      </c>
      <c r="AI29" s="121"/>
      <c r="AJ29" s="120">
        <f>AJ28*AJ16</f>
        <v>27.16521303141252</v>
      </c>
      <c r="AK29" s="121"/>
      <c r="AL29" s="120">
        <f>AL28*AL16</f>
        <v>27.941176470588239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4" t="s">
        <v>12</v>
      </c>
      <c r="Q30" s="71"/>
      <c r="R30" s="71"/>
      <c r="S30" s="55"/>
      <c r="T30" s="120">
        <f>T29-T17</f>
        <v>11.912700729927009</v>
      </c>
      <c r="U30" s="121"/>
      <c r="V30" s="120">
        <f>V29-V17</f>
        <v>11.905704372672078</v>
      </c>
      <c r="W30" s="121"/>
      <c r="X30" s="120">
        <f>X29-X17</f>
        <v>12.330177888052479</v>
      </c>
      <c r="Y30" s="121"/>
      <c r="Z30" s="120">
        <f>Z29-Z17</f>
        <v>12.246793474671424</v>
      </c>
      <c r="AA30" s="121"/>
      <c r="AB30" s="120">
        <f>AB29-AB17</f>
        <v>10.824249165739715</v>
      </c>
      <c r="AC30" s="121"/>
      <c r="AD30" s="120">
        <f>AD29-AD17</f>
        <v>8.961910051135888</v>
      </c>
      <c r="AE30" s="121"/>
      <c r="AF30" s="120">
        <f>AF29-AF17</f>
        <v>10.712167300380212</v>
      </c>
      <c r="AG30" s="121"/>
      <c r="AH30" s="120">
        <f>AH29-AH17</f>
        <v>10.525245486221102</v>
      </c>
      <c r="AI30" s="121"/>
      <c r="AJ30" s="120">
        <f>AJ29-AJ17</f>
        <v>10.865213031412519</v>
      </c>
      <c r="AK30" s="121"/>
      <c r="AL30" s="120">
        <f>AL29-AL17</f>
        <v>11.341176470588238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59" t="s">
        <v>11</v>
      </c>
      <c r="E31" s="60"/>
      <c r="F31" s="60"/>
      <c r="G31" s="60"/>
      <c r="H31" s="61"/>
      <c r="I31" s="59" t="s">
        <v>10</v>
      </c>
      <c r="J31" s="60"/>
      <c r="K31" s="60"/>
      <c r="L31" s="60"/>
      <c r="M31" s="60"/>
      <c r="N31" s="60"/>
      <c r="O31" s="61"/>
      <c r="P31" s="56" t="s">
        <v>9</v>
      </c>
      <c r="Q31" s="57"/>
      <c r="R31" s="57"/>
      <c r="S31" s="58"/>
      <c r="T31" s="122">
        <f>T30</f>
        <v>11.912700729927009</v>
      </c>
      <c r="U31" s="123"/>
      <c r="V31" s="122">
        <f>T31+V30</f>
        <v>23.818405102599087</v>
      </c>
      <c r="W31" s="123"/>
      <c r="X31" s="122">
        <f>V31+X30</f>
        <v>36.148582990651562</v>
      </c>
      <c r="Y31" s="123"/>
      <c r="Z31" s="122">
        <f>X31+Z30</f>
        <v>48.395376465322983</v>
      </c>
      <c r="AA31" s="123"/>
      <c r="AB31" s="122">
        <f>Z31+AB30</f>
        <v>59.219625631062698</v>
      </c>
      <c r="AC31" s="123"/>
      <c r="AD31" s="122">
        <f>AB31+AD30</f>
        <v>68.181535682198586</v>
      </c>
      <c r="AE31" s="123"/>
      <c r="AF31" s="122">
        <f>AD31+AF30</f>
        <v>78.893702982578802</v>
      </c>
      <c r="AG31" s="123"/>
      <c r="AH31" s="122">
        <f>AF31+AH30</f>
        <v>89.418948468799897</v>
      </c>
      <c r="AI31" s="123"/>
      <c r="AJ31" s="122">
        <f>AH31+AJ30</f>
        <v>100.28416150021242</v>
      </c>
      <c r="AK31" s="123"/>
      <c r="AL31" s="122">
        <f>AJ31+AL30</f>
        <v>111.62533797080066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2" t="s">
        <v>8</v>
      </c>
      <c r="Q32" s="63"/>
      <c r="R32" s="63"/>
      <c r="S32" s="64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47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9" t="s">
        <v>24</v>
      </c>
      <c r="E36" s="80"/>
      <c r="F36" s="80"/>
      <c r="G36" s="80"/>
      <c r="H36" s="80"/>
      <c r="I36" s="81"/>
      <c r="J36" s="95" t="s">
        <v>23</v>
      </c>
      <c r="K36" s="96"/>
      <c r="L36" s="85" t="s">
        <v>25</v>
      </c>
      <c r="M36" s="86"/>
      <c r="N36" s="86"/>
      <c r="O36" s="86"/>
      <c r="P36" s="86"/>
      <c r="Q36" s="86"/>
      <c r="R36" s="86"/>
      <c r="S36" s="87"/>
      <c r="T36" s="88">
        <v>27.2</v>
      </c>
      <c r="U36" s="89"/>
      <c r="V36" s="90">
        <v>37.6</v>
      </c>
      <c r="W36" s="89"/>
      <c r="X36" s="90">
        <v>37.9</v>
      </c>
      <c r="Y36" s="89"/>
      <c r="Z36" s="90">
        <v>37.9</v>
      </c>
      <c r="AA36" s="89"/>
      <c r="AB36" s="90">
        <v>38.6</v>
      </c>
      <c r="AC36" s="89"/>
      <c r="AD36" s="90">
        <v>35.299999999999997</v>
      </c>
      <c r="AE36" s="89"/>
      <c r="AF36" s="90">
        <v>35.4</v>
      </c>
      <c r="AG36" s="89"/>
      <c r="AH36" s="90">
        <v>36.6</v>
      </c>
      <c r="AI36" s="89"/>
      <c r="AJ36" s="90">
        <v>31.7</v>
      </c>
      <c r="AK36" s="89"/>
      <c r="AL36" s="90">
        <v>37.6</v>
      </c>
      <c r="AM36" s="10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2"/>
      <c r="E37" s="83"/>
      <c r="F37" s="83"/>
      <c r="G37" s="83"/>
      <c r="H37" s="83"/>
      <c r="I37" s="84"/>
      <c r="J37" s="97"/>
      <c r="K37" s="98"/>
      <c r="L37" s="74" t="s">
        <v>20</v>
      </c>
      <c r="M37" s="75"/>
      <c r="N37" s="75"/>
      <c r="O37" s="75"/>
      <c r="P37" s="75"/>
      <c r="Q37" s="75"/>
      <c r="R37" s="75"/>
      <c r="S37" s="76"/>
      <c r="T37" s="91">
        <v>23</v>
      </c>
      <c r="U37" s="78"/>
      <c r="V37" s="77">
        <v>30.9</v>
      </c>
      <c r="W37" s="78"/>
      <c r="X37" s="77">
        <v>30.8</v>
      </c>
      <c r="Y37" s="78"/>
      <c r="Z37" s="77">
        <v>30.8</v>
      </c>
      <c r="AA37" s="78"/>
      <c r="AB37" s="77">
        <v>31.5</v>
      </c>
      <c r="AC37" s="78"/>
      <c r="AD37" s="77">
        <v>28.6</v>
      </c>
      <c r="AE37" s="78"/>
      <c r="AF37" s="77">
        <v>29.2</v>
      </c>
      <c r="AG37" s="78"/>
      <c r="AH37" s="77">
        <v>29.6</v>
      </c>
      <c r="AI37" s="78"/>
      <c r="AJ37" s="77">
        <v>25.9</v>
      </c>
      <c r="AK37" s="78"/>
      <c r="AL37" s="77">
        <v>30.6</v>
      </c>
      <c r="AM37" s="94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9" t="s">
        <v>22</v>
      </c>
      <c r="E38" s="80"/>
      <c r="F38" s="80"/>
      <c r="G38" s="80"/>
      <c r="H38" s="80"/>
      <c r="I38" s="81"/>
      <c r="J38" s="97"/>
      <c r="K38" s="98"/>
      <c r="L38" s="85" t="s">
        <v>21</v>
      </c>
      <c r="M38" s="86"/>
      <c r="N38" s="86"/>
      <c r="O38" s="86"/>
      <c r="P38" s="86"/>
      <c r="Q38" s="86"/>
      <c r="R38" s="86"/>
      <c r="S38" s="87"/>
      <c r="T38" s="91">
        <v>33.700000000000003</v>
      </c>
      <c r="U38" s="78"/>
      <c r="V38" s="77">
        <v>31.7</v>
      </c>
      <c r="W38" s="78"/>
      <c r="X38" s="77">
        <v>38.6</v>
      </c>
      <c r="Y38" s="78"/>
      <c r="Z38" s="77">
        <v>35.200000000000003</v>
      </c>
      <c r="AA38" s="78"/>
      <c r="AB38" s="77">
        <v>31.1</v>
      </c>
      <c r="AC38" s="78"/>
      <c r="AD38" s="77">
        <v>36</v>
      </c>
      <c r="AE38" s="78"/>
      <c r="AF38" s="77">
        <v>33.4</v>
      </c>
      <c r="AG38" s="78"/>
      <c r="AH38" s="77">
        <v>36.5</v>
      </c>
      <c r="AI38" s="78"/>
      <c r="AJ38" s="77">
        <v>33.200000000000003</v>
      </c>
      <c r="AK38" s="78"/>
      <c r="AL38" s="77">
        <v>38.9</v>
      </c>
      <c r="AM38" s="94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2"/>
      <c r="E39" s="83"/>
      <c r="F39" s="83"/>
      <c r="G39" s="83"/>
      <c r="H39" s="83"/>
      <c r="I39" s="84"/>
      <c r="J39" s="99"/>
      <c r="K39" s="100"/>
      <c r="L39" s="74" t="s">
        <v>20</v>
      </c>
      <c r="M39" s="75"/>
      <c r="N39" s="75"/>
      <c r="O39" s="75"/>
      <c r="P39" s="75"/>
      <c r="Q39" s="75"/>
      <c r="R39" s="75"/>
      <c r="S39" s="76"/>
      <c r="T39" s="107">
        <v>28.2</v>
      </c>
      <c r="U39" s="93"/>
      <c r="V39" s="92">
        <v>26.4</v>
      </c>
      <c r="W39" s="93"/>
      <c r="X39" s="92">
        <v>31.1</v>
      </c>
      <c r="Y39" s="93"/>
      <c r="Z39" s="92">
        <v>28.4</v>
      </c>
      <c r="AA39" s="93"/>
      <c r="AB39" s="92">
        <v>25.3</v>
      </c>
      <c r="AC39" s="93"/>
      <c r="AD39" s="92">
        <v>29.7</v>
      </c>
      <c r="AE39" s="93"/>
      <c r="AF39" s="92">
        <v>27.2</v>
      </c>
      <c r="AG39" s="93"/>
      <c r="AH39" s="92">
        <v>30.2</v>
      </c>
      <c r="AI39" s="93"/>
      <c r="AJ39" s="92">
        <v>27.2</v>
      </c>
      <c r="AK39" s="93"/>
      <c r="AL39" s="92">
        <v>31.6</v>
      </c>
      <c r="AM39" s="106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6"/>
      <c r="B40" s="57"/>
      <c r="C40" s="58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4">
        <v>1</v>
      </c>
      <c r="Q40" s="71"/>
      <c r="R40" s="71"/>
      <c r="S40" s="55"/>
      <c r="T40" s="127">
        <f>(T36-T37)/T37*100</f>
        <v>18.260869565217387</v>
      </c>
      <c r="U40" s="128"/>
      <c r="V40" s="127">
        <f>(V36-V37)/V37*100</f>
        <v>21.682847896440137</v>
      </c>
      <c r="W40" s="128"/>
      <c r="X40" s="127">
        <f>(X36-X37)/X37*100</f>
        <v>23.051948051948045</v>
      </c>
      <c r="Y40" s="128"/>
      <c r="Z40" s="127">
        <f>(Z36-Z37)/Z37*100</f>
        <v>23.051948051948045</v>
      </c>
      <c r="AA40" s="128"/>
      <c r="AB40" s="127">
        <f>(AB36-AB37)/AB37*100</f>
        <v>22.539682539682541</v>
      </c>
      <c r="AC40" s="128"/>
      <c r="AD40" s="127">
        <f>(AD36-AD37)/AD37*100</f>
        <v>23.426573426573409</v>
      </c>
      <c r="AE40" s="128"/>
      <c r="AF40" s="127">
        <f>(AF36-AF37)/AF37*100</f>
        <v>21.232876712328768</v>
      </c>
      <c r="AG40" s="128"/>
      <c r="AH40" s="127">
        <f>(AH36-AH37)/AH37*100</f>
        <v>23.648648648648649</v>
      </c>
      <c r="AI40" s="128"/>
      <c r="AJ40" s="127">
        <f>(AJ36-AJ37)/AJ37*100</f>
        <v>22.393822393822401</v>
      </c>
      <c r="AK40" s="128"/>
      <c r="AL40" s="127">
        <f>(AL36-AL37)/AL37*100</f>
        <v>22.875816993464053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59"/>
      <c r="B41" s="60"/>
      <c r="C41" s="61"/>
      <c r="D41" s="59" t="s">
        <v>19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/>
      <c r="P41" s="54">
        <v>2</v>
      </c>
      <c r="Q41" s="71"/>
      <c r="R41" s="71"/>
      <c r="S41" s="55"/>
      <c r="T41" s="127">
        <f>(T38-T39)/T39*100</f>
        <v>19.503546099290794</v>
      </c>
      <c r="U41" s="128"/>
      <c r="V41" s="127">
        <f>(V38-V39)/V39*100</f>
        <v>20.075757575757581</v>
      </c>
      <c r="W41" s="128"/>
      <c r="X41" s="127">
        <f>(X38-X39)/X39*100</f>
        <v>24.115755627009644</v>
      </c>
      <c r="Y41" s="128"/>
      <c r="Z41" s="127">
        <f>(Z38-Z39)/Z39*100</f>
        <v>23.943661971831002</v>
      </c>
      <c r="AA41" s="128"/>
      <c r="AB41" s="127">
        <f>(AB38-AB39)/AB39*100</f>
        <v>22.92490118577075</v>
      </c>
      <c r="AC41" s="128"/>
      <c r="AD41" s="127">
        <f>(AD38-AD39)/AD39*100</f>
        <v>21.212121212121215</v>
      </c>
      <c r="AE41" s="128"/>
      <c r="AF41" s="127">
        <f>(AF38-AF39)/AF39*100</f>
        <v>22.794117647058819</v>
      </c>
      <c r="AG41" s="128"/>
      <c r="AH41" s="127">
        <f>(AH38-AH39)/AH39*100</f>
        <v>20.860927152317885</v>
      </c>
      <c r="AI41" s="128"/>
      <c r="AJ41" s="127">
        <f>(AJ38-AJ39)/AJ39*100</f>
        <v>22.058823529411779</v>
      </c>
      <c r="AK41" s="128"/>
      <c r="AL41" s="127">
        <f>(AL38-AL39)/AL39*100</f>
        <v>23.1012658227848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63"/>
      <c r="C42" s="64"/>
      <c r="D42" s="59" t="s">
        <v>18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54">
        <v>3</v>
      </c>
      <c r="Q42" s="71"/>
      <c r="R42" s="71"/>
      <c r="S42" s="55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1">
        <v>43634</v>
      </c>
      <c r="B43" s="112"/>
      <c r="C43" s="113"/>
      <c r="D43" s="59" t="s">
        <v>17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/>
      <c r="P43" s="54">
        <v>4</v>
      </c>
      <c r="Q43" s="71"/>
      <c r="R43" s="71"/>
      <c r="S43" s="55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4"/>
      <c r="B44" s="115"/>
      <c r="C44" s="116"/>
      <c r="D44" s="62" t="s">
        <v>16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54" t="s">
        <v>15</v>
      </c>
      <c r="Q44" s="71"/>
      <c r="R44" s="71"/>
      <c r="S44" s="55"/>
      <c r="T44" s="129">
        <f>(T40+T41)/2</f>
        <v>18.882207832254089</v>
      </c>
      <c r="U44" s="130"/>
      <c r="V44" s="129">
        <f>(V40+V41)/2</f>
        <v>20.879302736098857</v>
      </c>
      <c r="W44" s="130"/>
      <c r="X44" s="129">
        <f>(X40+X41)/2</f>
        <v>23.583851839478847</v>
      </c>
      <c r="Y44" s="130"/>
      <c r="Z44" s="129">
        <f>(Z40+Z41)/2</f>
        <v>23.497805011889525</v>
      </c>
      <c r="AA44" s="130"/>
      <c r="AB44" s="129">
        <f>(AB40+AB41)/2</f>
        <v>22.732291862726647</v>
      </c>
      <c r="AC44" s="130"/>
      <c r="AD44" s="129">
        <f>(AD40+AD41)/2</f>
        <v>22.319347319347312</v>
      </c>
      <c r="AE44" s="130"/>
      <c r="AF44" s="129">
        <f>(AF40+AF41)/2</f>
        <v>22.013497179693793</v>
      </c>
      <c r="AG44" s="130"/>
      <c r="AH44" s="129">
        <f>(AH40+AH41)/2</f>
        <v>22.254787900483265</v>
      </c>
      <c r="AI44" s="130"/>
      <c r="AJ44" s="129">
        <f>(AJ40+AJ41)/2</f>
        <v>22.22632296161709</v>
      </c>
      <c r="AK44" s="130"/>
      <c r="AL44" s="129">
        <f>(AL40+AL41)/2</f>
        <v>22.988541408124426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6" t="s">
        <v>14</v>
      </c>
      <c r="E45" s="57"/>
      <c r="F45" s="57"/>
      <c r="G45" s="57"/>
      <c r="H45" s="58"/>
      <c r="I45" s="54" t="s">
        <v>13</v>
      </c>
      <c r="J45" s="71"/>
      <c r="K45" s="71"/>
      <c r="L45" s="71"/>
      <c r="M45" s="71"/>
      <c r="N45" s="71"/>
      <c r="O45" s="55"/>
      <c r="P45" s="54" t="s">
        <v>12</v>
      </c>
      <c r="Q45" s="71"/>
      <c r="R45" s="71"/>
      <c r="S45" s="55"/>
      <c r="T45" s="131">
        <f>T44*T16</f>
        <v>20.392784458834416</v>
      </c>
      <c r="U45" s="132"/>
      <c r="V45" s="131">
        <f>V44*V16</f>
        <v>23.384819064430722</v>
      </c>
      <c r="W45" s="132"/>
      <c r="X45" s="131">
        <f>X44*X16</f>
        <v>25.470559986637156</v>
      </c>
      <c r="Y45" s="132"/>
      <c r="Z45" s="131">
        <f>Z44*Z16</f>
        <v>27.257453813791848</v>
      </c>
      <c r="AA45" s="132"/>
      <c r="AB45" s="131">
        <f>AB44*AB16</f>
        <v>27.278750235271975</v>
      </c>
      <c r="AC45" s="132"/>
      <c r="AD45" s="131">
        <f>AD44*AD16</f>
        <v>27.452797202797193</v>
      </c>
      <c r="AE45" s="132"/>
      <c r="AF45" s="131">
        <f>AF44*AF16</f>
        <v>27.737006446414181</v>
      </c>
      <c r="AG45" s="132"/>
      <c r="AH45" s="131">
        <f>AH44*AH16</f>
        <v>28.486128512618581</v>
      </c>
      <c r="AI45" s="132"/>
      <c r="AJ45" s="131">
        <f>AJ44*AJ16</f>
        <v>27.338377242789019</v>
      </c>
      <c r="AK45" s="132"/>
      <c r="AL45" s="131">
        <f>AL44*AL16</f>
        <v>27.586249689749312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4" t="s">
        <v>12</v>
      </c>
      <c r="Q46" s="71"/>
      <c r="R46" s="71"/>
      <c r="S46" s="55"/>
      <c r="T46" s="131">
        <f>T45-T17</f>
        <v>4.9927844588344161</v>
      </c>
      <c r="U46" s="132"/>
      <c r="V46" s="131">
        <f>V45-V17</f>
        <v>7.484819064430722</v>
      </c>
      <c r="W46" s="132"/>
      <c r="X46" s="131">
        <f>X45-X17</f>
        <v>10.170559986637155</v>
      </c>
      <c r="Y46" s="132"/>
      <c r="Z46" s="131">
        <f>Z45-Z17</f>
        <v>10.757453813791848</v>
      </c>
      <c r="AA46" s="132"/>
      <c r="AB46" s="131">
        <f>AB45-AB17</f>
        <v>10.278750235271975</v>
      </c>
      <c r="AC46" s="132"/>
      <c r="AD46" s="131">
        <f>AD45-AD17</f>
        <v>9.9527972027971927</v>
      </c>
      <c r="AE46" s="132"/>
      <c r="AF46" s="131">
        <f>AF45-AF17</f>
        <v>10.337006446414183</v>
      </c>
      <c r="AG46" s="132"/>
      <c r="AH46" s="131">
        <f>AH45-AH17</f>
        <v>11.086128512618583</v>
      </c>
      <c r="AI46" s="132"/>
      <c r="AJ46" s="131">
        <f>AJ45-AJ17</f>
        <v>11.038377242789018</v>
      </c>
      <c r="AK46" s="132"/>
      <c r="AL46" s="131">
        <f>AL45-AL17</f>
        <v>10.986249689749311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59" t="s">
        <v>11</v>
      </c>
      <c r="E47" s="60"/>
      <c r="F47" s="60"/>
      <c r="G47" s="60"/>
      <c r="H47" s="61"/>
      <c r="I47" s="59" t="s">
        <v>10</v>
      </c>
      <c r="J47" s="60"/>
      <c r="K47" s="60"/>
      <c r="L47" s="60"/>
      <c r="M47" s="60"/>
      <c r="N47" s="60"/>
      <c r="O47" s="61"/>
      <c r="P47" s="56" t="s">
        <v>9</v>
      </c>
      <c r="Q47" s="57"/>
      <c r="R47" s="57"/>
      <c r="S47" s="58"/>
      <c r="T47" s="133">
        <f>T46</f>
        <v>4.9927844588344161</v>
      </c>
      <c r="U47" s="134"/>
      <c r="V47" s="133">
        <f>T47+V46</f>
        <v>12.477603523265138</v>
      </c>
      <c r="W47" s="134"/>
      <c r="X47" s="133">
        <f>V47+X46</f>
        <v>22.648163509902293</v>
      </c>
      <c r="Y47" s="134"/>
      <c r="Z47" s="133">
        <f>X47+Z46</f>
        <v>33.405617323694145</v>
      </c>
      <c r="AA47" s="134"/>
      <c r="AB47" s="133">
        <f>Z47+AB46</f>
        <v>43.684367558966116</v>
      </c>
      <c r="AC47" s="134"/>
      <c r="AD47" s="133">
        <f>AB47+AD46</f>
        <v>53.637164761763309</v>
      </c>
      <c r="AE47" s="134"/>
      <c r="AF47" s="133">
        <f>AD47+AF46</f>
        <v>63.974171208177495</v>
      </c>
      <c r="AG47" s="134"/>
      <c r="AH47" s="133">
        <f>AF47+AH46</f>
        <v>75.060299720796081</v>
      </c>
      <c r="AI47" s="134"/>
      <c r="AJ47" s="133">
        <f>AH47+AJ46</f>
        <v>86.098676963585092</v>
      </c>
      <c r="AK47" s="134"/>
      <c r="AL47" s="133">
        <f>AJ47+AL46</f>
        <v>97.084926653334406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2" t="s">
        <v>8</v>
      </c>
      <c r="Q48" s="63"/>
      <c r="R48" s="63"/>
      <c r="S48" s="64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48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9" t="s">
        <v>24</v>
      </c>
      <c r="E52" s="80"/>
      <c r="F52" s="80"/>
      <c r="G52" s="80"/>
      <c r="H52" s="80"/>
      <c r="I52" s="81"/>
      <c r="J52" s="95" t="s">
        <v>23</v>
      </c>
      <c r="K52" s="96"/>
      <c r="L52" s="85" t="s">
        <v>21</v>
      </c>
      <c r="M52" s="86"/>
      <c r="N52" s="86"/>
      <c r="O52" s="86"/>
      <c r="P52" s="86"/>
      <c r="Q52" s="86"/>
      <c r="R52" s="86"/>
      <c r="S52" s="87"/>
      <c r="T52" s="88">
        <v>39.700000000000003</v>
      </c>
      <c r="U52" s="89"/>
      <c r="V52" s="90">
        <v>40.1</v>
      </c>
      <c r="W52" s="89"/>
      <c r="X52" s="90">
        <v>40.700000000000003</v>
      </c>
      <c r="Y52" s="89"/>
      <c r="Z52" s="90">
        <v>31.9</v>
      </c>
      <c r="AA52" s="89"/>
      <c r="AB52" s="90">
        <v>37.9</v>
      </c>
      <c r="AC52" s="89"/>
      <c r="AD52" s="90">
        <v>34.299999999999997</v>
      </c>
      <c r="AE52" s="89"/>
      <c r="AF52" s="90">
        <v>36</v>
      </c>
      <c r="AG52" s="89"/>
      <c r="AH52" s="90">
        <v>38.200000000000003</v>
      </c>
      <c r="AI52" s="89"/>
      <c r="AJ52" s="90">
        <v>38.299999999999997</v>
      </c>
      <c r="AK52" s="89"/>
      <c r="AL52" s="90">
        <v>35.799999999999997</v>
      </c>
      <c r="AM52" s="101"/>
    </row>
    <row r="53" spans="1:39" ht="18" customHeight="1" thickBot="1">
      <c r="A53" s="3"/>
      <c r="B53" s="34"/>
      <c r="C53" s="34"/>
      <c r="D53" s="82"/>
      <c r="E53" s="83"/>
      <c r="F53" s="83"/>
      <c r="G53" s="83"/>
      <c r="H53" s="83"/>
      <c r="I53" s="84"/>
      <c r="J53" s="97"/>
      <c r="K53" s="98"/>
      <c r="L53" s="74" t="s">
        <v>20</v>
      </c>
      <c r="M53" s="75"/>
      <c r="N53" s="75"/>
      <c r="O53" s="75"/>
      <c r="P53" s="75"/>
      <c r="Q53" s="75"/>
      <c r="R53" s="75"/>
      <c r="S53" s="76"/>
      <c r="T53" s="91">
        <v>34.1</v>
      </c>
      <c r="U53" s="78"/>
      <c r="V53" s="77">
        <v>34.200000000000003</v>
      </c>
      <c r="W53" s="78"/>
      <c r="X53" s="77">
        <v>33.299999999999997</v>
      </c>
      <c r="Y53" s="78"/>
      <c r="Z53" s="77">
        <v>26.4</v>
      </c>
      <c r="AA53" s="78"/>
      <c r="AB53" s="77">
        <v>30.9</v>
      </c>
      <c r="AC53" s="78"/>
      <c r="AD53" s="77">
        <v>28.2</v>
      </c>
      <c r="AE53" s="78"/>
      <c r="AF53" s="77">
        <v>29.7</v>
      </c>
      <c r="AG53" s="78"/>
      <c r="AH53" s="77">
        <v>31</v>
      </c>
      <c r="AI53" s="78"/>
      <c r="AJ53" s="77">
        <v>31.3</v>
      </c>
      <c r="AK53" s="78"/>
      <c r="AL53" s="77">
        <v>29.3</v>
      </c>
      <c r="AM53" s="94"/>
    </row>
    <row r="54" spans="1:39" ht="18" customHeight="1">
      <c r="A54" s="3"/>
      <c r="B54" s="34"/>
      <c r="C54" s="34"/>
      <c r="D54" s="79" t="s">
        <v>22</v>
      </c>
      <c r="E54" s="80"/>
      <c r="F54" s="80"/>
      <c r="G54" s="80"/>
      <c r="H54" s="80"/>
      <c r="I54" s="81"/>
      <c r="J54" s="97"/>
      <c r="K54" s="98"/>
      <c r="L54" s="85" t="s">
        <v>21</v>
      </c>
      <c r="M54" s="86"/>
      <c r="N54" s="86"/>
      <c r="O54" s="86"/>
      <c r="P54" s="86"/>
      <c r="Q54" s="86"/>
      <c r="R54" s="86"/>
      <c r="S54" s="87"/>
      <c r="T54" s="91">
        <v>35.1</v>
      </c>
      <c r="U54" s="78"/>
      <c r="V54" s="77">
        <v>30.1</v>
      </c>
      <c r="W54" s="78"/>
      <c r="X54" s="77">
        <v>38.9</v>
      </c>
      <c r="Y54" s="78"/>
      <c r="Z54" s="77">
        <v>33.9</v>
      </c>
      <c r="AA54" s="78"/>
      <c r="AB54" s="77">
        <v>31.7</v>
      </c>
      <c r="AC54" s="78"/>
      <c r="AD54" s="77">
        <v>33.1</v>
      </c>
      <c r="AE54" s="78"/>
      <c r="AF54" s="77">
        <v>38.799999999999997</v>
      </c>
      <c r="AG54" s="78"/>
      <c r="AH54" s="77">
        <v>32.4</v>
      </c>
      <c r="AI54" s="78"/>
      <c r="AJ54" s="77">
        <v>38.700000000000003</v>
      </c>
      <c r="AK54" s="78"/>
      <c r="AL54" s="77">
        <v>40.6</v>
      </c>
      <c r="AM54" s="94"/>
    </row>
    <row r="55" spans="1:39" ht="18" customHeight="1" thickBot="1">
      <c r="A55" s="3"/>
      <c r="B55" s="3"/>
      <c r="C55" s="3"/>
      <c r="D55" s="82"/>
      <c r="E55" s="83"/>
      <c r="F55" s="83"/>
      <c r="G55" s="83"/>
      <c r="H55" s="83"/>
      <c r="I55" s="84"/>
      <c r="J55" s="99"/>
      <c r="K55" s="100"/>
      <c r="L55" s="74" t="s">
        <v>20</v>
      </c>
      <c r="M55" s="75"/>
      <c r="N55" s="75"/>
      <c r="O55" s="75"/>
      <c r="P55" s="75"/>
      <c r="Q55" s="75"/>
      <c r="R55" s="75"/>
      <c r="S55" s="76"/>
      <c r="T55" s="107">
        <v>30.3</v>
      </c>
      <c r="U55" s="93"/>
      <c r="V55" s="92">
        <v>25.4</v>
      </c>
      <c r="W55" s="93"/>
      <c r="X55" s="92">
        <v>32.1</v>
      </c>
      <c r="Y55" s="93"/>
      <c r="Z55" s="92">
        <v>28.3</v>
      </c>
      <c r="AA55" s="93"/>
      <c r="AB55" s="92">
        <v>26</v>
      </c>
      <c r="AC55" s="93"/>
      <c r="AD55" s="92">
        <v>27.4</v>
      </c>
      <c r="AE55" s="93"/>
      <c r="AF55" s="92">
        <v>31.8</v>
      </c>
      <c r="AG55" s="93"/>
      <c r="AH55" s="92">
        <v>26.9</v>
      </c>
      <c r="AI55" s="93"/>
      <c r="AJ55" s="92">
        <v>32.1</v>
      </c>
      <c r="AK55" s="93"/>
      <c r="AL55" s="92">
        <v>33</v>
      </c>
      <c r="AM55" s="106"/>
    </row>
    <row r="56" spans="1:39" ht="18.95" customHeight="1" thickBot="1">
      <c r="A56" s="56"/>
      <c r="B56" s="57"/>
      <c r="C56" s="58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4">
        <v>1</v>
      </c>
      <c r="Q56" s="71"/>
      <c r="R56" s="71"/>
      <c r="S56" s="55"/>
      <c r="T56" s="127">
        <f>(T52-T53)/T53*100</f>
        <v>16.422287390029329</v>
      </c>
      <c r="U56" s="128"/>
      <c r="V56" s="127">
        <f>(V52-V53)/V53*100</f>
        <v>17.251461988304087</v>
      </c>
      <c r="W56" s="128"/>
      <c r="X56" s="127">
        <f>(X52-X53)/X53*100</f>
        <v>22.222222222222239</v>
      </c>
      <c r="Y56" s="128"/>
      <c r="Z56" s="127">
        <f>(Z52-Z53)/Z53*100</f>
        <v>20.833333333333336</v>
      </c>
      <c r="AA56" s="128"/>
      <c r="AB56" s="127">
        <f>(AB52-AB53)/AB53*100</f>
        <v>22.653721682847898</v>
      </c>
      <c r="AC56" s="128"/>
      <c r="AD56" s="127">
        <f>(AD52-AD53)/AD53*100</f>
        <v>21.631205673758856</v>
      </c>
      <c r="AE56" s="128"/>
      <c r="AF56" s="127">
        <f>(AF52-AF53)/AF53*100</f>
        <v>21.212121212121215</v>
      </c>
      <c r="AG56" s="128"/>
      <c r="AH56" s="127">
        <f>(AH52-AH53)/AH53*100</f>
        <v>23.225806451612911</v>
      </c>
      <c r="AI56" s="128"/>
      <c r="AJ56" s="127">
        <f>(AJ52-AJ53)/AJ53*100</f>
        <v>22.364217252396156</v>
      </c>
      <c r="AK56" s="128"/>
      <c r="AL56" s="127">
        <f>(AL52-AL53)/AL53*100</f>
        <v>22.184300341296918</v>
      </c>
      <c r="AM56" s="128"/>
    </row>
    <row r="57" spans="1:39" ht="18.95" customHeight="1" thickBot="1">
      <c r="A57" s="59"/>
      <c r="B57" s="60"/>
      <c r="C57" s="61"/>
      <c r="D57" s="59" t="s">
        <v>19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/>
      <c r="P57" s="54">
        <v>2</v>
      </c>
      <c r="Q57" s="71"/>
      <c r="R57" s="71"/>
      <c r="S57" s="55"/>
      <c r="T57" s="127">
        <f>(T54-T55)/T55*100</f>
        <v>15.841584158415845</v>
      </c>
      <c r="U57" s="128"/>
      <c r="V57" s="127">
        <f>(V54-V55)/V55*100</f>
        <v>18.503937007874029</v>
      </c>
      <c r="W57" s="128"/>
      <c r="X57" s="127">
        <f>(X54-X55)/X55*100</f>
        <v>21.183800623052949</v>
      </c>
      <c r="Y57" s="128"/>
      <c r="Z57" s="127">
        <f>(Z54-Z55)/Z55*100</f>
        <v>19.787985865724373</v>
      </c>
      <c r="AA57" s="128"/>
      <c r="AB57" s="127">
        <f>(AB54-AB55)/AB55*100</f>
        <v>21.92307692307692</v>
      </c>
      <c r="AC57" s="128"/>
      <c r="AD57" s="127">
        <f>(AD54-AD55)/AD55*100</f>
        <v>20.802919708029208</v>
      </c>
      <c r="AE57" s="128"/>
      <c r="AF57" s="127">
        <f>(AF54-AF55)/AF55*100</f>
        <v>22.01257861635219</v>
      </c>
      <c r="AG57" s="128"/>
      <c r="AH57" s="127">
        <f>(AH54-AH55)/AH55*100</f>
        <v>20.446096654275095</v>
      </c>
      <c r="AI57" s="128"/>
      <c r="AJ57" s="127">
        <f>(AJ54-AJ55)/AJ55*100</f>
        <v>20.560747663551403</v>
      </c>
      <c r="AK57" s="128"/>
      <c r="AL57" s="127">
        <f>(AL54-AL55)/AL55*100</f>
        <v>23.030303030303035</v>
      </c>
      <c r="AM57" s="128"/>
    </row>
    <row r="58" spans="1:39" ht="18.95" customHeight="1" thickBot="1">
      <c r="A58" s="62"/>
      <c r="B58" s="63"/>
      <c r="C58" s="64"/>
      <c r="D58" s="59" t="s">
        <v>18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/>
      <c r="P58" s="54">
        <v>3</v>
      </c>
      <c r="Q58" s="71"/>
      <c r="R58" s="71"/>
      <c r="S58" s="55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11">
        <v>43645</v>
      </c>
      <c r="B59" s="112"/>
      <c r="C59" s="113"/>
      <c r="D59" s="59" t="s">
        <v>17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/>
      <c r="P59" s="54">
        <v>4</v>
      </c>
      <c r="Q59" s="71"/>
      <c r="R59" s="71"/>
      <c r="S59" s="55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14"/>
      <c r="B60" s="115"/>
      <c r="C60" s="116"/>
      <c r="D60" s="62" t="s">
        <v>16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4"/>
      <c r="P60" s="54" t="s">
        <v>15</v>
      </c>
      <c r="Q60" s="71"/>
      <c r="R60" s="71"/>
      <c r="S60" s="55"/>
      <c r="T60" s="129">
        <f>(T56+T57)/2</f>
        <v>16.131935774222587</v>
      </c>
      <c r="U60" s="130"/>
      <c r="V60" s="129">
        <f>(V56+V57)/2</f>
        <v>17.877699498089058</v>
      </c>
      <c r="W60" s="130"/>
      <c r="X60" s="129">
        <f>(X56+X57)/2</f>
        <v>21.703011422637594</v>
      </c>
      <c r="Y60" s="130"/>
      <c r="Z60" s="129">
        <f>(Z56+Z57)/2</f>
        <v>20.310659599528854</v>
      </c>
      <c r="AA60" s="130"/>
      <c r="AB60" s="129">
        <f>(AB56+AB57)/2</f>
        <v>22.288399302962411</v>
      </c>
      <c r="AC60" s="130"/>
      <c r="AD60" s="129">
        <f>(AD56+AD57)/2</f>
        <v>21.217062690894032</v>
      </c>
      <c r="AE60" s="130"/>
      <c r="AF60" s="129">
        <f>(AF56+AF57)/2</f>
        <v>21.612349914236702</v>
      </c>
      <c r="AG60" s="130"/>
      <c r="AH60" s="129">
        <f>(AH56+AH57)/2</f>
        <v>21.835951552944003</v>
      </c>
      <c r="AI60" s="130"/>
      <c r="AJ60" s="129">
        <f>(AJ56+AJ57)/2</f>
        <v>21.462482457973778</v>
      </c>
      <c r="AK60" s="130"/>
      <c r="AL60" s="129">
        <f>(AL56+AL57)/2</f>
        <v>22.607301685799975</v>
      </c>
      <c r="AM60" s="130"/>
    </row>
    <row r="61" spans="1:39" ht="18.95" customHeight="1" thickBot="1">
      <c r="A61" s="27"/>
      <c r="B61" s="4"/>
      <c r="C61" s="25"/>
      <c r="D61" s="56" t="s">
        <v>14</v>
      </c>
      <c r="E61" s="57"/>
      <c r="F61" s="57"/>
      <c r="G61" s="57"/>
      <c r="H61" s="58"/>
      <c r="I61" s="54" t="s">
        <v>13</v>
      </c>
      <c r="J61" s="71"/>
      <c r="K61" s="71"/>
      <c r="L61" s="71"/>
      <c r="M61" s="71"/>
      <c r="N61" s="71"/>
      <c r="O61" s="55"/>
      <c r="P61" s="54" t="s">
        <v>12</v>
      </c>
      <c r="Q61" s="71"/>
      <c r="R61" s="71"/>
      <c r="S61" s="55"/>
      <c r="T61" s="131">
        <f>T60*T16</f>
        <v>17.422490636160394</v>
      </c>
      <c r="U61" s="132"/>
      <c r="V61" s="131">
        <f>V60*V16</f>
        <v>20.023023437859745</v>
      </c>
      <c r="W61" s="132"/>
      <c r="X61" s="131">
        <f>X60*X16</f>
        <v>23.439252336448604</v>
      </c>
      <c r="Y61" s="132"/>
      <c r="Z61" s="131">
        <f>Z60*Z16</f>
        <v>23.56036513545347</v>
      </c>
      <c r="AA61" s="132"/>
      <c r="AB61" s="131">
        <f>AB60*AB16</f>
        <v>26.746079163554892</v>
      </c>
      <c r="AC61" s="132"/>
      <c r="AD61" s="131">
        <f>AD60*AD16</f>
        <v>26.09698710979966</v>
      </c>
      <c r="AE61" s="132"/>
      <c r="AF61" s="131">
        <f>AF60*AF16</f>
        <v>27.231560891938244</v>
      </c>
      <c r="AG61" s="132"/>
      <c r="AH61" s="131">
        <f>AH60*AH16</f>
        <v>27.950017987768323</v>
      </c>
      <c r="AI61" s="132"/>
      <c r="AJ61" s="131">
        <f>AJ60*AJ16</f>
        <v>26.398853423307745</v>
      </c>
      <c r="AK61" s="132"/>
      <c r="AL61" s="131">
        <f>AL60*AL16</f>
        <v>27.128762022959968</v>
      </c>
      <c r="AM61" s="13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4" t="s">
        <v>12</v>
      </c>
      <c r="Q62" s="71"/>
      <c r="R62" s="71"/>
      <c r="S62" s="55"/>
      <c r="T62" s="131">
        <f>T61-T17</f>
        <v>2.0224906361603932</v>
      </c>
      <c r="U62" s="132"/>
      <c r="V62" s="131">
        <f>V61-V17</f>
        <v>4.1230234378597448</v>
      </c>
      <c r="W62" s="132"/>
      <c r="X62" s="131">
        <f>X61-X17</f>
        <v>8.1392523364486031</v>
      </c>
      <c r="Y62" s="132"/>
      <c r="Z62" s="131">
        <f>Z61-Z17</f>
        <v>7.0603651354534698</v>
      </c>
      <c r="AA62" s="132"/>
      <c r="AB62" s="131">
        <f>AB61-AB17</f>
        <v>9.7460791635548922</v>
      </c>
      <c r="AC62" s="132"/>
      <c r="AD62" s="131">
        <f>AD61-AD17</f>
        <v>8.5969871097996595</v>
      </c>
      <c r="AE62" s="132"/>
      <c r="AF62" s="131">
        <f>AF61-AF17</f>
        <v>9.8315608919382456</v>
      </c>
      <c r="AG62" s="132"/>
      <c r="AH62" s="131">
        <f>AH61-AH17</f>
        <v>10.550017987768324</v>
      </c>
      <c r="AI62" s="132"/>
      <c r="AJ62" s="131">
        <f>AJ61-AJ17</f>
        <v>10.098853423307744</v>
      </c>
      <c r="AK62" s="132"/>
      <c r="AL62" s="131">
        <f>AL61-AL17</f>
        <v>10.528762022959967</v>
      </c>
      <c r="AM62" s="132"/>
    </row>
    <row r="63" spans="1:39" ht="18.95" customHeight="1">
      <c r="A63" s="27"/>
      <c r="B63" s="26"/>
      <c r="C63" s="25"/>
      <c r="D63" s="59" t="s">
        <v>11</v>
      </c>
      <c r="E63" s="60"/>
      <c r="F63" s="60"/>
      <c r="G63" s="60"/>
      <c r="H63" s="61"/>
      <c r="I63" s="59" t="s">
        <v>10</v>
      </c>
      <c r="J63" s="60"/>
      <c r="K63" s="60"/>
      <c r="L63" s="60"/>
      <c r="M63" s="60"/>
      <c r="N63" s="60"/>
      <c r="O63" s="61"/>
      <c r="P63" s="56" t="s">
        <v>9</v>
      </c>
      <c r="Q63" s="57"/>
      <c r="R63" s="57"/>
      <c r="S63" s="58"/>
      <c r="T63" s="133">
        <f>T62</f>
        <v>2.0224906361603932</v>
      </c>
      <c r="U63" s="134"/>
      <c r="V63" s="133">
        <f>T63+V62</f>
        <v>6.1455140740201379</v>
      </c>
      <c r="W63" s="134"/>
      <c r="X63" s="133">
        <f>V63+X62</f>
        <v>14.284766410468741</v>
      </c>
      <c r="Y63" s="134"/>
      <c r="Z63" s="133">
        <f>X63+Z62</f>
        <v>21.345131545922211</v>
      </c>
      <c r="AA63" s="134"/>
      <c r="AB63" s="133">
        <f>Z63+AB62</f>
        <v>31.091210709477103</v>
      </c>
      <c r="AC63" s="134"/>
      <c r="AD63" s="133">
        <f>AB63+AD62</f>
        <v>39.688197819276766</v>
      </c>
      <c r="AE63" s="134"/>
      <c r="AF63" s="133">
        <f>AD63+AF62</f>
        <v>49.519758711215012</v>
      </c>
      <c r="AG63" s="134"/>
      <c r="AH63" s="133">
        <f>AF63+AH62</f>
        <v>60.069776698983333</v>
      </c>
      <c r="AI63" s="134"/>
      <c r="AJ63" s="133">
        <f>AH63+AJ62</f>
        <v>70.168630122291077</v>
      </c>
      <c r="AK63" s="134"/>
      <c r="AL63" s="133">
        <f>AJ63+AL62</f>
        <v>80.697392145251044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2" t="s">
        <v>8</v>
      </c>
      <c r="Q64" s="63"/>
      <c r="R64" s="63"/>
      <c r="S64" s="64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46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49</v>
      </c>
      <c r="D70" s="157" t="s">
        <v>50</v>
      </c>
      <c r="E70" s="157" t="s">
        <v>51</v>
      </c>
      <c r="F70" s="157" t="s">
        <v>52</v>
      </c>
      <c r="G70" s="157" t="s">
        <v>50</v>
      </c>
      <c r="H70" s="157" t="s">
        <v>53</v>
      </c>
      <c r="I70" s="157" t="s">
        <v>54</v>
      </c>
      <c r="J70" s="157" t="s">
        <v>49</v>
      </c>
      <c r="K70" s="157" t="s">
        <v>55</v>
      </c>
      <c r="L70" s="157" t="s">
        <v>56</v>
      </c>
      <c r="M70" s="157" t="s">
        <v>57</v>
      </c>
      <c r="N70" s="159" t="s">
        <v>85</v>
      </c>
      <c r="O70" s="160"/>
      <c r="P70" s="143" t="s">
        <v>58</v>
      </c>
      <c r="Q70" s="143" t="s">
        <v>59</v>
      </c>
      <c r="R70" s="143" t="s">
        <v>60</v>
      </c>
      <c r="S70" s="143" t="s">
        <v>61</v>
      </c>
      <c r="T70" s="143" t="s">
        <v>62</v>
      </c>
      <c r="U70" s="143" t="s">
        <v>63</v>
      </c>
      <c r="V70" s="143" t="s">
        <v>64</v>
      </c>
      <c r="W70" s="143" t="s">
        <v>65</v>
      </c>
      <c r="X70" s="143" t="s">
        <v>59</v>
      </c>
      <c r="Y70" s="143" t="s">
        <v>66</v>
      </c>
      <c r="Z70" s="153" t="s">
        <v>66</v>
      </c>
      <c r="AA70" s="154"/>
      <c r="AB70" s="143" t="s">
        <v>64</v>
      </c>
      <c r="AC70" s="143" t="s">
        <v>65</v>
      </c>
      <c r="AD70" s="143" t="s">
        <v>67</v>
      </c>
      <c r="AE70" s="143" t="s">
        <v>68</v>
      </c>
      <c r="AF70" s="143" t="s">
        <v>69</v>
      </c>
      <c r="AG70" s="143" t="s">
        <v>70</v>
      </c>
      <c r="AH70" s="143" t="s">
        <v>69</v>
      </c>
      <c r="AI70" s="143" t="s">
        <v>71</v>
      </c>
      <c r="AJ70" s="143" t="s">
        <v>72</v>
      </c>
      <c r="AK70" s="143" t="s">
        <v>73</v>
      </c>
      <c r="AL70" s="149" t="s">
        <v>59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4</v>
      </c>
      <c r="B72" s="140"/>
      <c r="C72" s="157"/>
      <c r="D72" s="157"/>
      <c r="E72" s="157" t="s">
        <v>74</v>
      </c>
      <c r="F72" s="157" t="s">
        <v>74</v>
      </c>
      <c r="G72" s="157" t="s">
        <v>75</v>
      </c>
      <c r="H72" s="157" t="s">
        <v>76</v>
      </c>
      <c r="I72" s="157"/>
      <c r="J72" s="157" t="s">
        <v>77</v>
      </c>
      <c r="K72" s="157" t="s">
        <v>74</v>
      </c>
      <c r="L72" s="157"/>
      <c r="M72" s="157" t="s">
        <v>78</v>
      </c>
      <c r="N72" s="159" t="s">
        <v>83</v>
      </c>
      <c r="O72" s="160"/>
      <c r="P72" s="157" t="s">
        <v>79</v>
      </c>
      <c r="Q72" s="157"/>
      <c r="R72" s="157"/>
      <c r="S72" s="157"/>
      <c r="T72" s="157" t="s">
        <v>80</v>
      </c>
      <c r="U72" s="157" t="s">
        <v>81</v>
      </c>
      <c r="V72" s="157"/>
      <c r="W72" s="157"/>
      <c r="X72" s="157"/>
      <c r="Y72" s="157" t="s">
        <v>82</v>
      </c>
      <c r="Z72" s="159" t="s">
        <v>84</v>
      </c>
      <c r="AA72" s="160"/>
      <c r="AB72" s="163"/>
      <c r="AC72" s="163"/>
      <c r="AD72" s="163"/>
      <c r="AE72" s="163"/>
      <c r="AF72" s="163"/>
      <c r="AG72" s="163"/>
      <c r="AH72" s="163"/>
      <c r="AI72" s="163"/>
      <c r="AJ72" s="143" t="s">
        <v>74</v>
      </c>
      <c r="AK72" s="163"/>
      <c r="AL72" s="149" t="s">
        <v>74</v>
      </c>
      <c r="AM72" s="150"/>
    </row>
    <row r="73" spans="1:39" ht="13.5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86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4" t="s">
        <v>0</v>
      </c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Q72:Q73"/>
    <mergeCell ref="I70:I71"/>
    <mergeCell ref="C72:C73"/>
    <mergeCell ref="D72:D73"/>
    <mergeCell ref="M72:M73"/>
    <mergeCell ref="L72:L73"/>
    <mergeCell ref="I72:I73"/>
    <mergeCell ref="J72:J73"/>
    <mergeCell ref="K72:K73"/>
    <mergeCell ref="J70:J71"/>
    <mergeCell ref="H72:H73"/>
    <mergeCell ref="Y70:Y71"/>
    <mergeCell ref="U70:U71"/>
    <mergeCell ref="AD72:AD73"/>
    <mergeCell ref="AE72:AE73"/>
    <mergeCell ref="R72:R73"/>
    <mergeCell ref="AB72:AB73"/>
    <mergeCell ref="AC72:AC73"/>
    <mergeCell ref="T72:T73"/>
    <mergeCell ref="A72:B72"/>
    <mergeCell ref="G72:G73"/>
    <mergeCell ref="E70:E71"/>
    <mergeCell ref="F70:F71"/>
    <mergeCell ref="AF72:AF73"/>
    <mergeCell ref="R68:R69"/>
    <mergeCell ref="S68:S69"/>
    <mergeCell ref="AF68:AF69"/>
    <mergeCell ref="AE70:AE71"/>
    <mergeCell ref="Y72:Y73"/>
    <mergeCell ref="E72:E73"/>
    <mergeCell ref="F72:F73"/>
    <mergeCell ref="H70:H71"/>
    <mergeCell ref="K70:K71"/>
    <mergeCell ref="A73:B73"/>
    <mergeCell ref="G70:G71"/>
    <mergeCell ref="A70:B70"/>
    <mergeCell ref="C70:C71"/>
    <mergeCell ref="D70:D71"/>
    <mergeCell ref="A71:B71"/>
    <mergeCell ref="L70:L71"/>
    <mergeCell ref="Z72:AA73"/>
    <mergeCell ref="S72:S73"/>
    <mergeCell ref="S70:S71"/>
    <mergeCell ref="T70:T71"/>
    <mergeCell ref="U72:U73"/>
    <mergeCell ref="V72:V73"/>
    <mergeCell ref="W72:W73"/>
    <mergeCell ref="X72:X73"/>
    <mergeCell ref="R70:R71"/>
    <mergeCell ref="V70:V71"/>
    <mergeCell ref="W70:W71"/>
    <mergeCell ref="AJ70:AJ71"/>
    <mergeCell ref="AF70:AF71"/>
    <mergeCell ref="M70:M71"/>
    <mergeCell ref="N70:O71"/>
    <mergeCell ref="P70:P71"/>
    <mergeCell ref="Q70:Q71"/>
    <mergeCell ref="AD70:AD71"/>
    <mergeCell ref="X70:X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V68:V69"/>
    <mergeCell ref="G68:G69"/>
    <mergeCell ref="AH63:AI64"/>
    <mergeCell ref="Q68:Q69"/>
    <mergeCell ref="V63:W64"/>
    <mergeCell ref="X63:Y64"/>
    <mergeCell ref="Z63:AA64"/>
    <mergeCell ref="U68:U69"/>
    <mergeCell ref="AJ63:AK64"/>
    <mergeCell ref="H68:H69"/>
    <mergeCell ref="I68:I69"/>
    <mergeCell ref="J68:J69"/>
    <mergeCell ref="AE68:AE69"/>
    <mergeCell ref="L68:L69"/>
    <mergeCell ref="Z68:AA69"/>
    <mergeCell ref="W68:W69"/>
    <mergeCell ref="K68:K69"/>
    <mergeCell ref="P61:S61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Z61:AA61"/>
    <mergeCell ref="AJ61:AK61"/>
    <mergeCell ref="AH61:AI61"/>
    <mergeCell ref="D63:H63"/>
    <mergeCell ref="I63:O63"/>
    <mergeCell ref="P63:S63"/>
    <mergeCell ref="T63:U64"/>
    <mergeCell ref="V61:W61"/>
    <mergeCell ref="D61:H61"/>
    <mergeCell ref="I61:O61"/>
    <mergeCell ref="AD60:AE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AB60:AC60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T60:U60"/>
    <mergeCell ref="AF59:AG59"/>
    <mergeCell ref="P59:S59"/>
    <mergeCell ref="T59:U59"/>
    <mergeCell ref="T61:U61"/>
    <mergeCell ref="X61:Y61"/>
    <mergeCell ref="AF60:AG60"/>
    <mergeCell ref="V60:W60"/>
    <mergeCell ref="X60:Y60"/>
    <mergeCell ref="Z60:AA60"/>
    <mergeCell ref="A58:C58"/>
    <mergeCell ref="D58:O58"/>
    <mergeCell ref="P58:S58"/>
    <mergeCell ref="T58:U58"/>
    <mergeCell ref="AD59:AE59"/>
    <mergeCell ref="AB59:AC59"/>
    <mergeCell ref="A59:C60"/>
    <mergeCell ref="D59:O59"/>
    <mergeCell ref="D60:O60"/>
    <mergeCell ref="P60:S60"/>
    <mergeCell ref="AL59:AM59"/>
    <mergeCell ref="V58:W58"/>
    <mergeCell ref="V59:W59"/>
    <mergeCell ref="X59:Y59"/>
    <mergeCell ref="Z59:AA59"/>
    <mergeCell ref="X58:Y58"/>
    <mergeCell ref="AH59:AI59"/>
    <mergeCell ref="AJ59:AK59"/>
    <mergeCell ref="AH58:AI58"/>
    <mergeCell ref="AJ58:AK58"/>
    <mergeCell ref="Z56:AA56"/>
    <mergeCell ref="AF56:AG56"/>
    <mergeCell ref="AH56:AI56"/>
    <mergeCell ref="AJ56:AK56"/>
    <mergeCell ref="AJ57:AK57"/>
    <mergeCell ref="AD57:AE57"/>
    <mergeCell ref="AF57:AG57"/>
    <mergeCell ref="AH57:AI57"/>
    <mergeCell ref="P56:S56"/>
    <mergeCell ref="T56:U56"/>
    <mergeCell ref="V56:W56"/>
    <mergeCell ref="AL57:AM57"/>
    <mergeCell ref="AB56:AC56"/>
    <mergeCell ref="AL58:AM58"/>
    <mergeCell ref="Z58:AA58"/>
    <mergeCell ref="AB58:AC58"/>
    <mergeCell ref="AD58:AE58"/>
    <mergeCell ref="AF58:AG58"/>
    <mergeCell ref="AL54:AM54"/>
    <mergeCell ref="X54:Y54"/>
    <mergeCell ref="Z54:AA54"/>
    <mergeCell ref="AD56:AE56"/>
    <mergeCell ref="AL56:AM56"/>
    <mergeCell ref="A57:C57"/>
    <mergeCell ref="D57:O57"/>
    <mergeCell ref="P57:S57"/>
    <mergeCell ref="T57:U57"/>
    <mergeCell ref="A56:C56"/>
    <mergeCell ref="AD54:AE54"/>
    <mergeCell ref="AB54:AC54"/>
    <mergeCell ref="AH53:AI53"/>
    <mergeCell ref="V57:W57"/>
    <mergeCell ref="Z57:AA57"/>
    <mergeCell ref="X56:Y56"/>
    <mergeCell ref="X57:Y57"/>
    <mergeCell ref="AB57:AC57"/>
    <mergeCell ref="AJ55:AK55"/>
    <mergeCell ref="AH54:AI54"/>
    <mergeCell ref="AJ54:AK54"/>
    <mergeCell ref="AF55:AG55"/>
    <mergeCell ref="AH55:AI55"/>
    <mergeCell ref="AF54:AG54"/>
    <mergeCell ref="D47:H47"/>
    <mergeCell ref="I47:O47"/>
    <mergeCell ref="P47:S47"/>
    <mergeCell ref="T47:U48"/>
    <mergeCell ref="P48:S48"/>
    <mergeCell ref="AB53:AC53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T55:U55"/>
    <mergeCell ref="V55:W55"/>
    <mergeCell ref="D54:I55"/>
    <mergeCell ref="L54:S54"/>
    <mergeCell ref="T54:U54"/>
    <mergeCell ref="V54:W54"/>
    <mergeCell ref="L55:S55"/>
    <mergeCell ref="AD53:AE53"/>
    <mergeCell ref="L53:S53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T53:U53"/>
    <mergeCell ref="V53:W53"/>
    <mergeCell ref="X53:Y53"/>
    <mergeCell ref="L52:S52"/>
    <mergeCell ref="T52:U52"/>
    <mergeCell ref="V52:W52"/>
    <mergeCell ref="X52:Y52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7:AC48"/>
    <mergeCell ref="AD47:AE48"/>
    <mergeCell ref="AF47:AG48"/>
    <mergeCell ref="AH47:AI48"/>
    <mergeCell ref="AB45:AC45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A43:C44"/>
    <mergeCell ref="D43:O43"/>
    <mergeCell ref="P43:S43"/>
    <mergeCell ref="V44:W44"/>
    <mergeCell ref="Z44:AA44"/>
    <mergeCell ref="T43:U43"/>
    <mergeCell ref="D44:O44"/>
    <mergeCell ref="P44:S44"/>
    <mergeCell ref="D45:H45"/>
    <mergeCell ref="I45:O45"/>
    <mergeCell ref="P45:S45"/>
    <mergeCell ref="T45:U45"/>
    <mergeCell ref="V45:W45"/>
    <mergeCell ref="X45:Y45"/>
    <mergeCell ref="T44:U44"/>
    <mergeCell ref="V43:W43"/>
    <mergeCell ref="X43:Y43"/>
    <mergeCell ref="Z42:AA42"/>
    <mergeCell ref="X44:Y44"/>
    <mergeCell ref="Z45:AA45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2:AK42"/>
    <mergeCell ref="A40:C40"/>
    <mergeCell ref="P40:S40"/>
    <mergeCell ref="T40:U40"/>
    <mergeCell ref="V41:W41"/>
    <mergeCell ref="A41:C41"/>
    <mergeCell ref="D41:O41"/>
    <mergeCell ref="P41:S41"/>
    <mergeCell ref="T41:U41"/>
    <mergeCell ref="AF40:AG40"/>
    <mergeCell ref="AH40:AI40"/>
    <mergeCell ref="AJ40:AK40"/>
    <mergeCell ref="V42:W42"/>
    <mergeCell ref="X42:Y42"/>
    <mergeCell ref="AD40:AE40"/>
    <mergeCell ref="X40:Y40"/>
    <mergeCell ref="AB41:AC41"/>
    <mergeCell ref="Z40:AA40"/>
    <mergeCell ref="AB40:AC40"/>
    <mergeCell ref="AB39:AC39"/>
    <mergeCell ref="A42:C42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X39:Y39"/>
    <mergeCell ref="Z39:AA39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B34:AM34"/>
    <mergeCell ref="AJ36:AK36"/>
    <mergeCell ref="AH30:AI30"/>
    <mergeCell ref="AB36:AC36"/>
    <mergeCell ref="AH36:AI36"/>
    <mergeCell ref="AD30:AE30"/>
    <mergeCell ref="AB31:AC32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V31:W32"/>
    <mergeCell ref="X31:Y32"/>
    <mergeCell ref="Z31:AA32"/>
    <mergeCell ref="P31:S31"/>
    <mergeCell ref="T31:U32"/>
    <mergeCell ref="P32:S32"/>
    <mergeCell ref="T30:U30"/>
    <mergeCell ref="Z29:AA29"/>
    <mergeCell ref="AB29:AC29"/>
    <mergeCell ref="V36:W36"/>
    <mergeCell ref="X36:Y36"/>
    <mergeCell ref="Z36:AA36"/>
    <mergeCell ref="AB30:AC30"/>
    <mergeCell ref="V30:W30"/>
    <mergeCell ref="X30:Y30"/>
    <mergeCell ref="Z30:AA30"/>
    <mergeCell ref="I31:O31"/>
    <mergeCell ref="D29:H29"/>
    <mergeCell ref="I29:O29"/>
    <mergeCell ref="AD37:AE37"/>
    <mergeCell ref="AF37:AG37"/>
    <mergeCell ref="P29:S29"/>
    <mergeCell ref="T29:U29"/>
    <mergeCell ref="V29:W29"/>
    <mergeCell ref="X29:Y29"/>
    <mergeCell ref="P30:S30"/>
    <mergeCell ref="AL30:AM30"/>
    <mergeCell ref="AH29:AI29"/>
    <mergeCell ref="AF30:AG30"/>
    <mergeCell ref="D28:O28"/>
    <mergeCell ref="P28:S28"/>
    <mergeCell ref="L37:S37"/>
    <mergeCell ref="T37:U37"/>
    <mergeCell ref="V37:W37"/>
    <mergeCell ref="X37:Y37"/>
    <mergeCell ref="D31:H31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B28:AC28"/>
    <mergeCell ref="V28:W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L23:AM23"/>
    <mergeCell ref="P24:S24"/>
    <mergeCell ref="T24:U24"/>
    <mergeCell ref="V24:W24"/>
    <mergeCell ref="X24:Y24"/>
    <mergeCell ref="AH24:AI24"/>
    <mergeCell ref="L23:S23"/>
    <mergeCell ref="T23:U23"/>
    <mergeCell ref="AJ24:AK24"/>
    <mergeCell ref="AL24:AM24"/>
    <mergeCell ref="AB23:AC23"/>
    <mergeCell ref="AH23:AI23"/>
    <mergeCell ref="AF24:AG24"/>
    <mergeCell ref="AF23:AG23"/>
    <mergeCell ref="AF26:AG26"/>
    <mergeCell ref="AD26:AE26"/>
    <mergeCell ref="AD25:AE25"/>
    <mergeCell ref="AF25:AG25"/>
    <mergeCell ref="AH18:AI18"/>
    <mergeCell ref="AJ18:AK18"/>
    <mergeCell ref="AL18:AM18"/>
    <mergeCell ref="AH20:AI20"/>
    <mergeCell ref="V23:W23"/>
    <mergeCell ref="Z24:AA24"/>
    <mergeCell ref="AJ23:AK23"/>
    <mergeCell ref="AB24:AC24"/>
    <mergeCell ref="AD24:AE24"/>
    <mergeCell ref="AD23:AE23"/>
    <mergeCell ref="AJ22:AK22"/>
    <mergeCell ref="AL22:AM22"/>
    <mergeCell ref="AH22:AI22"/>
    <mergeCell ref="AF22:AG22"/>
    <mergeCell ref="AL20:AM20"/>
    <mergeCell ref="AJ20:AK20"/>
    <mergeCell ref="AL21:AM21"/>
    <mergeCell ref="AJ21:AK21"/>
    <mergeCell ref="AH21:AI21"/>
    <mergeCell ref="D18:H18"/>
    <mergeCell ref="I18:S18"/>
    <mergeCell ref="T18:U18"/>
    <mergeCell ref="V18:W18"/>
    <mergeCell ref="Z20:AA20"/>
    <mergeCell ref="D20:I21"/>
    <mergeCell ref="J20:K23"/>
    <mergeCell ref="AF17:AG17"/>
    <mergeCell ref="X18:Y18"/>
    <mergeCell ref="Z18:AA18"/>
    <mergeCell ref="X17:Y17"/>
    <mergeCell ref="Z17:AA17"/>
    <mergeCell ref="AB18:AC18"/>
    <mergeCell ref="AB17:AC17"/>
    <mergeCell ref="AF18:AG18"/>
    <mergeCell ref="AF20:AG20"/>
    <mergeCell ref="X23:Y23"/>
    <mergeCell ref="L22:S22"/>
    <mergeCell ref="T22:U22"/>
    <mergeCell ref="V22:W22"/>
    <mergeCell ref="D17:H17"/>
    <mergeCell ref="I17:S17"/>
    <mergeCell ref="T17:U17"/>
    <mergeCell ref="V17:W17"/>
    <mergeCell ref="AD17:AE17"/>
    <mergeCell ref="Z21:AA21"/>
    <mergeCell ref="Z23:AA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L17:AM17"/>
    <mergeCell ref="L20:S20"/>
    <mergeCell ref="T20:U20"/>
    <mergeCell ref="V20:W20"/>
    <mergeCell ref="X20:Y20"/>
    <mergeCell ref="Z22:AA22"/>
    <mergeCell ref="AB22:AC22"/>
    <mergeCell ref="AD22:AE22"/>
    <mergeCell ref="T21:U21"/>
    <mergeCell ref="V21:W21"/>
    <mergeCell ref="A15:C15"/>
    <mergeCell ref="D15:S15"/>
    <mergeCell ref="T15:U15"/>
    <mergeCell ref="V15:W15"/>
    <mergeCell ref="L21:S21"/>
    <mergeCell ref="X22:Y22"/>
    <mergeCell ref="D22:I23"/>
    <mergeCell ref="X21:Y21"/>
    <mergeCell ref="AL16:AM16"/>
    <mergeCell ref="Z15:AA15"/>
    <mergeCell ref="AH15:AI15"/>
    <mergeCell ref="AJ16:AK16"/>
    <mergeCell ref="AB15:AC15"/>
    <mergeCell ref="AL15:AM15"/>
    <mergeCell ref="Z16:AA16"/>
    <mergeCell ref="AD15:AE15"/>
    <mergeCell ref="AF15:AG15"/>
    <mergeCell ref="AB16:AC16"/>
    <mergeCell ref="D16:S16"/>
    <mergeCell ref="T16:U16"/>
    <mergeCell ref="V16:W16"/>
    <mergeCell ref="X16:Y16"/>
    <mergeCell ref="AH16:AI16"/>
    <mergeCell ref="AJ15:AK15"/>
    <mergeCell ref="X15:Y15"/>
    <mergeCell ref="AD16:AE16"/>
    <mergeCell ref="AF16:AG16"/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червень</vt:lpstr>
      <vt:lpstr>червень!Print_Area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2019-10-23T08:27:19Z</dcterms:modified>
</cp:coreProperties>
</file>