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J60"/>
  <c r="AJ61"/>
  <c r="AJ62"/>
  <c r="AL57"/>
  <c r="X60"/>
  <c r="X61"/>
  <c r="X62"/>
  <c r="AH60"/>
  <c r="AH61"/>
  <c r="AH62"/>
  <c r="AL60"/>
  <c r="AL61"/>
  <c r="AL62"/>
  <c r="AD60"/>
  <c r="AD61"/>
  <c r="AD62"/>
  <c r="Z60"/>
  <c r="Z61"/>
  <c r="Z62"/>
  <c r="V44"/>
  <c r="V45"/>
  <c r="V46"/>
  <c r="T44"/>
  <c r="T45"/>
  <c r="T46"/>
  <c r="T47"/>
  <c r="V47"/>
  <c r="X47"/>
  <c r="Z47"/>
  <c r="AB47"/>
  <c r="AD47"/>
  <c r="AF47"/>
  <c r="AH47"/>
  <c r="AJ47"/>
  <c r="AL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<sst xmlns="http://schemas.openxmlformats.org/spreadsheetml/2006/main" count="143" uniqueCount="88">
  <si>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</si>
  <si>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</si>
  <si>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</si>
  <si>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</si>
  <si>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</si>
  <si>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</si>
  <si>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</si>
  <si>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</si>
  <si>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</si>
  <si>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</si>
  <si>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</si>
  <si>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</si>
  <si>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</si>
  <si>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</si>
  <si>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</si>
  <si>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</si>
  <si>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</si>
  <si>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</si>
  <si>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</si>
  <si>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</si>
  <si>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</si>
  <si>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</si>
  <si>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</si>
  <si>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</si>
  <si>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</si>
  <si>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</si>
  <si>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</si>
  <si>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</si>
  <si>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</si>
  <si>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</si>
  <si>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</si>
  <si>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</si>
  <si>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</si>
  <si>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</si>
  <si>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</si>
  <si>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</si>
  <si>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</si>
  <si>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</si>
  <si>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</si>
  <si>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</si>
  <si>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</si>
  <si>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</si>
  <si>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</si>
  <si>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0.0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</si>
  <si>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27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</si>
  <si>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</si>
  <si>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t>6.4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</si>
  <si>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ярий ячмінь</t>
    </r>
  </si>
  <si>
    <t>5.5</t>
  </si>
  <si>
    <t>8.1</t>
  </si>
  <si>
    <t>2.4</t>
  </si>
  <si>
    <t>0.9</t>
  </si>
  <si>
    <t>2.9</t>
  </si>
  <si>
    <t>7.6</t>
  </si>
  <si>
    <t>9.1</t>
  </si>
  <si>
    <t>9.8</t>
  </si>
  <si>
    <t>6.6</t>
  </si>
  <si>
    <t>6.0</t>
  </si>
  <si>
    <t>5.1</t>
  </si>
  <si>
    <t>6.7</t>
  </si>
  <si>
    <t>8.2</t>
  </si>
  <si>
    <t>12.1</t>
  </si>
  <si>
    <t>13.3</t>
  </si>
  <si>
    <t>7.9</t>
  </si>
  <si>
    <t>15.9</t>
  </si>
  <si>
    <t>15.1</t>
  </si>
  <si>
    <t>13.4</t>
  </si>
  <si>
    <t>10.4</t>
  </si>
  <si>
    <t>5.9</t>
  </si>
  <si>
    <t>9.5</t>
  </si>
  <si>
    <t>9.6</t>
  </si>
  <si>
    <t>11.2</t>
  </si>
  <si>
    <t>10.8</t>
  </si>
  <si>
    <t>11.3</t>
  </si>
  <si>
    <t>12.2</t>
  </si>
  <si>
    <t>13.8</t>
  </si>
  <si>
    <t>15.3</t>
  </si>
  <si>
    <t>3.4</t>
  </si>
  <si>
    <t>4.9</t>
  </si>
  <si>
    <t>2.2</t>
  </si>
  <si>
    <t>0.3</t>
  </si>
  <si>
    <t>20.5</t>
  </si>
  <si>
    <t>Примітка:  масові сходи</t>
  </si>
  <si>
    <t>Примітка: н.ф.н.</t>
  </si>
  <si>
    <t>16.7</t>
  </si>
  <si>
    <t>12.3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</si>
  <si>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Піщанська Л.Г.</t>
    </r>
  </si>
  <si>
    <t>Примітка :  3-й листок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</si>
</sst>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6" workbookViewId="0">
      <selection activeCell="AO54" sqref="AO54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47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7" t="s">
        <v>32</v>
      </c>
      <c r="B13" s="78"/>
      <c r="C13" s="79"/>
      <c r="D13" s="77" t="s">
        <v>31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4" t="s">
        <v>30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29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4" t="s">
        <v>11</v>
      </c>
      <c r="E18" s="85"/>
      <c r="F18" s="85"/>
      <c r="G18" s="85"/>
      <c r="H18" s="86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24</v>
      </c>
      <c r="E20" s="121"/>
      <c r="F20" s="121"/>
      <c r="G20" s="121"/>
      <c r="H20" s="121"/>
      <c r="I20" s="122"/>
      <c r="J20" s="126" t="s">
        <v>23</v>
      </c>
      <c r="K20" s="127"/>
      <c r="L20" s="132" t="s">
        <v>21</v>
      </c>
      <c r="M20" s="133"/>
      <c r="N20" s="133"/>
      <c r="O20" s="133"/>
      <c r="P20" s="133"/>
      <c r="Q20" s="133"/>
      <c r="R20" s="133"/>
      <c r="S20" s="134"/>
      <c r="T20" s="135">
        <v>32.200000000000003</v>
      </c>
      <c r="U20" s="136"/>
      <c r="V20" s="140">
        <v>27.3</v>
      </c>
      <c r="W20" s="136"/>
      <c r="X20" s="140">
        <v>34.1</v>
      </c>
      <c r="Y20" s="136"/>
      <c r="Z20" s="140">
        <v>36.799999999999997</v>
      </c>
      <c r="AA20" s="136"/>
      <c r="AB20" s="140">
        <v>38.299999999999997</v>
      </c>
      <c r="AC20" s="136"/>
      <c r="AD20" s="140">
        <v>37.4</v>
      </c>
      <c r="AE20" s="136"/>
      <c r="AF20" s="140">
        <v>38.4</v>
      </c>
      <c r="AG20" s="136"/>
      <c r="AH20" s="140">
        <v>31.5</v>
      </c>
      <c r="AI20" s="136"/>
      <c r="AJ20" s="140">
        <v>38.200000000000003</v>
      </c>
      <c r="AK20" s="136"/>
      <c r="AL20" s="140">
        <v>40.9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28"/>
      <c r="K21" s="129"/>
      <c r="L21" s="137" t="s">
        <v>20</v>
      </c>
      <c r="M21" s="138"/>
      <c r="N21" s="138"/>
      <c r="O21" s="138"/>
      <c r="P21" s="138"/>
      <c r="Q21" s="138"/>
      <c r="R21" s="138"/>
      <c r="S21" s="139"/>
      <c r="T21" s="119">
        <v>26.1</v>
      </c>
      <c r="U21" s="113"/>
      <c r="V21" s="112">
        <v>22.2</v>
      </c>
      <c r="W21" s="113"/>
      <c r="X21" s="112">
        <v>27.1</v>
      </c>
      <c r="Y21" s="113"/>
      <c r="Z21" s="112">
        <v>29.8</v>
      </c>
      <c r="AA21" s="113"/>
      <c r="AB21" s="112">
        <v>30.2</v>
      </c>
      <c r="AC21" s="113"/>
      <c r="AD21" s="112">
        <v>30</v>
      </c>
      <c r="AE21" s="113"/>
      <c r="AF21" s="112">
        <v>30.7</v>
      </c>
      <c r="AG21" s="113"/>
      <c r="AH21" s="112">
        <v>25.5</v>
      </c>
      <c r="AI21" s="113"/>
      <c r="AJ21" s="112">
        <v>30.4</v>
      </c>
      <c r="AK21" s="113"/>
      <c r="AL21" s="112">
        <v>32.9</v>
      </c>
      <c r="AM21" s="11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22</v>
      </c>
      <c r="E22" s="121"/>
      <c r="F22" s="121"/>
      <c r="G22" s="121"/>
      <c r="H22" s="121"/>
      <c r="I22" s="122"/>
      <c r="J22" s="128"/>
      <c r="K22" s="129"/>
      <c r="L22" s="132" t="s">
        <v>21</v>
      </c>
      <c r="M22" s="133"/>
      <c r="N22" s="133"/>
      <c r="O22" s="133"/>
      <c r="P22" s="133"/>
      <c r="Q22" s="133"/>
      <c r="R22" s="133"/>
      <c r="S22" s="134"/>
      <c r="T22" s="119">
        <v>35</v>
      </c>
      <c r="U22" s="113"/>
      <c r="V22" s="112">
        <v>33.799999999999997</v>
      </c>
      <c r="W22" s="113"/>
      <c r="X22" s="112">
        <v>39.200000000000003</v>
      </c>
      <c r="Y22" s="113"/>
      <c r="Z22" s="112">
        <v>36.799999999999997</v>
      </c>
      <c r="AA22" s="113"/>
      <c r="AB22" s="112">
        <v>31.4</v>
      </c>
      <c r="AC22" s="113"/>
      <c r="AD22" s="112">
        <v>37.9</v>
      </c>
      <c r="AE22" s="113"/>
      <c r="AF22" s="112">
        <v>32.4</v>
      </c>
      <c r="AG22" s="113"/>
      <c r="AH22" s="112">
        <v>35.6</v>
      </c>
      <c r="AI22" s="113"/>
      <c r="AJ22" s="112">
        <v>37.799999999999997</v>
      </c>
      <c r="AK22" s="113"/>
      <c r="AL22" s="112">
        <v>36.700000000000003</v>
      </c>
      <c r="AM22" s="11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0"/>
      <c r="K23" s="131"/>
      <c r="L23" s="137" t="s">
        <v>20</v>
      </c>
      <c r="M23" s="138"/>
      <c r="N23" s="138"/>
      <c r="O23" s="138"/>
      <c r="P23" s="138"/>
      <c r="Q23" s="138"/>
      <c r="R23" s="138"/>
      <c r="S23" s="139"/>
      <c r="T23" s="118">
        <v>28.5</v>
      </c>
      <c r="U23" s="116"/>
      <c r="V23" s="114">
        <v>27.4</v>
      </c>
      <c r="W23" s="116"/>
      <c r="X23" s="114">
        <v>31.5</v>
      </c>
      <c r="Y23" s="116"/>
      <c r="Z23" s="114">
        <v>29.5</v>
      </c>
      <c r="AA23" s="116"/>
      <c r="AB23" s="114">
        <v>25.2</v>
      </c>
      <c r="AC23" s="116"/>
      <c r="AD23" s="114">
        <v>30.3</v>
      </c>
      <c r="AE23" s="116"/>
      <c r="AF23" s="114">
        <v>26.1</v>
      </c>
      <c r="AG23" s="116"/>
      <c r="AH23" s="114">
        <v>28.5</v>
      </c>
      <c r="AI23" s="116"/>
      <c r="AJ23" s="114">
        <v>30.7</v>
      </c>
      <c r="AK23" s="116"/>
      <c r="AL23" s="114">
        <v>29.2</v>
      </c>
      <c r="AM23" s="115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23.371647509578548</v>
      </c>
      <c r="U24" s="155"/>
      <c r="V24" s="154">
        <f>(V20-V21)/V21*100</f>
        <v>22.972972972972979</v>
      </c>
      <c r="W24" s="155"/>
      <c r="X24" s="154">
        <f>(X20-X21)/X21*100</f>
        <v>25.830258302583026</v>
      </c>
      <c r="Y24" s="155"/>
      <c r="Z24" s="154">
        <f>(Z20-Z21)/Z21*100</f>
        <v>23.489932885906029</v>
      </c>
      <c r="AA24" s="155"/>
      <c r="AB24" s="154">
        <f>(AB20-AB21)/AB21*100</f>
        <v>26.821192052980123</v>
      </c>
      <c r="AC24" s="155"/>
      <c r="AD24" s="154">
        <f>(AD20-AD21)/AD21*100</f>
        <v>24.666666666666661</v>
      </c>
      <c r="AE24" s="155"/>
      <c r="AF24" s="154">
        <f>(AF20-AF21)/AF21*100</f>
        <v>25.081433224755699</v>
      </c>
      <c r="AG24" s="155"/>
      <c r="AH24" s="154">
        <f>(AH20-AH21)/AH21*100</f>
        <v>23.52941176470588</v>
      </c>
      <c r="AI24" s="155"/>
      <c r="AJ24" s="154">
        <f>(AJ20-AJ21)/AJ21*100</f>
        <v>25.657894736842117</v>
      </c>
      <c r="AK24" s="155"/>
      <c r="AL24" s="154">
        <f>(AL20-AL21)/AL21*100</f>
        <v>24.316109422492403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77"/>
      <c r="B25" s="78"/>
      <c r="C25" s="79"/>
      <c r="D25" s="77" t="s">
        <v>19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99">
        <v>2</v>
      </c>
      <c r="Q25" s="100"/>
      <c r="R25" s="100"/>
      <c r="S25" s="101"/>
      <c r="T25" s="154">
        <f>(T22-T23)/T23*100</f>
        <v>22.807017543859647</v>
      </c>
      <c r="U25" s="155"/>
      <c r="V25" s="154">
        <f>(V22-V23)/V23*100</f>
        <v>23.357664233576639</v>
      </c>
      <c r="W25" s="155"/>
      <c r="X25" s="154">
        <f>(X22-X23)/X23*100</f>
        <v>24.444444444444454</v>
      </c>
      <c r="Y25" s="155"/>
      <c r="Z25" s="154">
        <f>(Z22-Z23)/Z23*100</f>
        <v>24.745762711864398</v>
      </c>
      <c r="AA25" s="155"/>
      <c r="AB25" s="154">
        <f>(AB22-AB23)/AB23*100</f>
        <v>24.603174603174601</v>
      </c>
      <c r="AC25" s="155"/>
      <c r="AD25" s="154">
        <f>(AD22-AD23)/AD23*100</f>
        <v>25.082508250825075</v>
      </c>
      <c r="AE25" s="155"/>
      <c r="AF25" s="154">
        <f>(AF22-AF23)/AF23*100</f>
        <v>24.137931034482747</v>
      </c>
      <c r="AG25" s="155"/>
      <c r="AH25" s="154">
        <f>(AH22-AH23)/AH23*100</f>
        <v>24.912280701754391</v>
      </c>
      <c r="AI25" s="155"/>
      <c r="AJ25" s="154">
        <f>(AJ22-AJ23)/AJ23*100</f>
        <v>23.127035830618887</v>
      </c>
      <c r="AK25" s="155"/>
      <c r="AL25" s="154">
        <f>(AL22-AL23)/AL23*100</f>
        <v>25.684931506849328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5"/>
      <c r="C26" s="86"/>
      <c r="D26" s="77" t="s">
        <v>18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2">
        <v>43563</v>
      </c>
      <c r="B27" s="103"/>
      <c r="C27" s="104"/>
      <c r="D27" s="77" t="s">
        <v>17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5"/>
      <c r="B28" s="106"/>
      <c r="C28" s="107"/>
      <c r="D28" s="84" t="s">
        <v>16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15</v>
      </c>
      <c r="Q28" s="100"/>
      <c r="R28" s="100"/>
      <c r="S28" s="101"/>
      <c r="T28" s="149">
        <f>(T24+T25)/2</f>
        <v>23.089332526719097</v>
      </c>
      <c r="U28" s="150"/>
      <c r="V28" s="149">
        <f>(V24+V25)/2</f>
        <v>23.165318603274809</v>
      </c>
      <c r="W28" s="150"/>
      <c r="X28" s="149">
        <f>(X24+X25)/2</f>
        <v>25.137351373513738</v>
      </c>
      <c r="Y28" s="150"/>
      <c r="Z28" s="149">
        <f>(Z24+Z25)/2</f>
        <v>24.117847798885215</v>
      </c>
      <c r="AA28" s="150"/>
      <c r="AB28" s="149">
        <f>(AB24+AB25)/2</f>
        <v>25.712183328077362</v>
      </c>
      <c r="AC28" s="150"/>
      <c r="AD28" s="149">
        <f>(AD24+AD25)/2</f>
        <v>24.874587458745868</v>
      </c>
      <c r="AE28" s="150"/>
      <c r="AF28" s="149">
        <f>(AF24+AF25)/2</f>
        <v>24.609682129619223</v>
      </c>
      <c r="AG28" s="150"/>
      <c r="AH28" s="149">
        <f>(AH24+AH25)/2</f>
        <v>24.220846233230134</v>
      </c>
      <c r="AI28" s="150"/>
      <c r="AJ28" s="149">
        <f>(AJ24+AJ25)/2</f>
        <v>24.392465283730502</v>
      </c>
      <c r="AK28" s="150"/>
      <c r="AL28" s="149">
        <f>(AL24+AL25)/2</f>
        <v>25.000520464670863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24.936479128856625</v>
      </c>
      <c r="U29" s="148"/>
      <c r="V29" s="147">
        <f>V28*V16</f>
        <v>25.945156835667788</v>
      </c>
      <c r="W29" s="148"/>
      <c r="X29" s="147">
        <f>X28*X16</f>
        <v>27.148339483394839</v>
      </c>
      <c r="Y29" s="148"/>
      <c r="Z29" s="147">
        <f>Z28*Z16</f>
        <v>27.976703446706846</v>
      </c>
      <c r="AA29" s="148"/>
      <c r="AB29" s="147">
        <f>AB28*AB16</f>
        <v>30.854619993692832</v>
      </c>
      <c r="AC29" s="148"/>
      <c r="AD29" s="147">
        <f>AD28*AD16</f>
        <v>30.595742574257418</v>
      </c>
      <c r="AE29" s="148"/>
      <c r="AF29" s="147">
        <f>AF28*AF16</f>
        <v>31.008199483320222</v>
      </c>
      <c r="AG29" s="148"/>
      <c r="AH29" s="147">
        <f>AH28*AH16</f>
        <v>31.002683178534571</v>
      </c>
      <c r="AI29" s="148"/>
      <c r="AJ29" s="147">
        <f>AJ28*AJ16</f>
        <v>30.002732298988516</v>
      </c>
      <c r="AK29" s="148"/>
      <c r="AL29" s="147">
        <f>AL28*AL16</f>
        <v>30.000624557605036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9.5364791288566249</v>
      </c>
      <c r="U30" s="148"/>
      <c r="V30" s="147">
        <f>V29-V17</f>
        <v>10.045156835667788</v>
      </c>
      <c r="W30" s="148"/>
      <c r="X30" s="147">
        <f>X29-X17</f>
        <v>11.848339483394838</v>
      </c>
      <c r="Y30" s="148"/>
      <c r="Z30" s="147">
        <f>Z29-Z17</f>
        <v>11.476703446706846</v>
      </c>
      <c r="AA30" s="148"/>
      <c r="AB30" s="147">
        <f>AB29-AB17</f>
        <v>13.854619993692832</v>
      </c>
      <c r="AC30" s="148"/>
      <c r="AD30" s="147">
        <f>AD29-AD17</f>
        <v>13.095742574257418</v>
      </c>
      <c r="AE30" s="148"/>
      <c r="AF30" s="147">
        <f>AF29-AF17</f>
        <v>13.608199483320224</v>
      </c>
      <c r="AG30" s="148"/>
      <c r="AH30" s="147">
        <f>AH29-AH17</f>
        <v>13.602683178534573</v>
      </c>
      <c r="AI30" s="148"/>
      <c r="AJ30" s="147">
        <f>AJ29-AJ17</f>
        <v>13.702732298988515</v>
      </c>
      <c r="AK30" s="148"/>
      <c r="AL30" s="147">
        <f>AL29-AL17</f>
        <v>13.400624557605035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7" t="s">
        <v>11</v>
      </c>
      <c r="E31" s="78"/>
      <c r="F31" s="78"/>
      <c r="G31" s="78"/>
      <c r="H31" s="79"/>
      <c r="I31" s="77" t="s">
        <v>10</v>
      </c>
      <c r="J31" s="78"/>
      <c r="K31" s="78"/>
      <c r="L31" s="78"/>
      <c r="M31" s="78"/>
      <c r="N31" s="78"/>
      <c r="O31" s="79"/>
      <c r="P31" s="92" t="s">
        <v>9</v>
      </c>
      <c r="Q31" s="93"/>
      <c r="R31" s="93"/>
      <c r="S31" s="94"/>
      <c r="T31" s="143">
        <f>T30</f>
        <v>9.5364791288566249</v>
      </c>
      <c r="U31" s="144"/>
      <c r="V31" s="143">
        <f>T31+V30</f>
        <v>19.581635964524413</v>
      </c>
      <c r="W31" s="144"/>
      <c r="X31" s="143">
        <f>V31+X30</f>
        <v>31.429975447919251</v>
      </c>
      <c r="Y31" s="144"/>
      <c r="Z31" s="143">
        <f>X31+Z30</f>
        <v>42.906678894626097</v>
      </c>
      <c r="AA31" s="144"/>
      <c r="AB31" s="143">
        <f>Z31+AB30</f>
        <v>56.761298888318933</v>
      </c>
      <c r="AC31" s="144"/>
      <c r="AD31" s="143">
        <f>AB31+AD30</f>
        <v>69.857041462576348</v>
      </c>
      <c r="AE31" s="144"/>
      <c r="AF31" s="143">
        <f>AD31+AF30</f>
        <v>83.465240945896568</v>
      </c>
      <c r="AG31" s="144"/>
      <c r="AH31" s="143">
        <f>AF31+AH30</f>
        <v>97.067924124431144</v>
      </c>
      <c r="AI31" s="144"/>
      <c r="AJ31" s="143">
        <f>AH31+AJ30</f>
        <v>110.77065642341967</v>
      </c>
      <c r="AK31" s="144"/>
      <c r="AL31" s="143">
        <f>AJ31+AL30</f>
        <v>124.17128098102469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8</v>
      </c>
      <c r="Q32" s="85"/>
      <c r="R32" s="85"/>
      <c r="S32" s="86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7" t="s">
        <v>82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24</v>
      </c>
      <c r="E36" s="121"/>
      <c r="F36" s="121"/>
      <c r="G36" s="121"/>
      <c r="H36" s="121"/>
      <c r="I36" s="122"/>
      <c r="J36" s="126" t="s">
        <v>23</v>
      </c>
      <c r="K36" s="127"/>
      <c r="L36" s="132" t="s">
        <v>25</v>
      </c>
      <c r="M36" s="133"/>
      <c r="N36" s="133"/>
      <c r="O36" s="133"/>
      <c r="P36" s="133"/>
      <c r="Q36" s="133"/>
      <c r="R36" s="133"/>
      <c r="S36" s="134"/>
      <c r="T36" s="135">
        <v>35.200000000000003</v>
      </c>
      <c r="U36" s="136"/>
      <c r="V36" s="140">
        <v>34.200000000000003</v>
      </c>
      <c r="W36" s="136"/>
      <c r="X36" s="140">
        <v>38.5</v>
      </c>
      <c r="Y36" s="136"/>
      <c r="Z36" s="140">
        <v>36.9</v>
      </c>
      <c r="AA36" s="136"/>
      <c r="AB36" s="140">
        <v>37</v>
      </c>
      <c r="AC36" s="136"/>
      <c r="AD36" s="140">
        <v>34.6</v>
      </c>
      <c r="AE36" s="136"/>
      <c r="AF36" s="140">
        <v>36.1</v>
      </c>
      <c r="AG36" s="136"/>
      <c r="AH36" s="140">
        <v>37.9</v>
      </c>
      <c r="AI36" s="136"/>
      <c r="AJ36" s="140">
        <v>37.1</v>
      </c>
      <c r="AK36" s="136"/>
      <c r="AL36" s="140">
        <v>33.299999999999997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28"/>
      <c r="K37" s="129"/>
      <c r="L37" s="137" t="s">
        <v>20</v>
      </c>
      <c r="M37" s="138"/>
      <c r="N37" s="138"/>
      <c r="O37" s="138"/>
      <c r="P37" s="138"/>
      <c r="Q37" s="138"/>
      <c r="R37" s="138"/>
      <c r="S37" s="139"/>
      <c r="T37" s="119">
        <v>27.2</v>
      </c>
      <c r="U37" s="113"/>
      <c r="V37" s="112">
        <v>26.8</v>
      </c>
      <c r="W37" s="113"/>
      <c r="X37" s="112">
        <v>30.2</v>
      </c>
      <c r="Y37" s="113"/>
      <c r="Z37" s="112">
        <v>29.5</v>
      </c>
      <c r="AA37" s="113"/>
      <c r="AB37" s="112">
        <v>29.6</v>
      </c>
      <c r="AC37" s="113"/>
      <c r="AD37" s="112">
        <v>27.9</v>
      </c>
      <c r="AE37" s="113"/>
      <c r="AF37" s="112">
        <v>29.2</v>
      </c>
      <c r="AG37" s="113"/>
      <c r="AH37" s="112">
        <v>30.6</v>
      </c>
      <c r="AI37" s="113"/>
      <c r="AJ37" s="112">
        <v>29.6</v>
      </c>
      <c r="AK37" s="113"/>
      <c r="AL37" s="112">
        <v>26.6</v>
      </c>
      <c r="AM37" s="11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22</v>
      </c>
      <c r="E38" s="121"/>
      <c r="F38" s="121"/>
      <c r="G38" s="121"/>
      <c r="H38" s="121"/>
      <c r="I38" s="122"/>
      <c r="J38" s="128"/>
      <c r="K38" s="129"/>
      <c r="L38" s="132" t="s">
        <v>21</v>
      </c>
      <c r="M38" s="133"/>
      <c r="N38" s="133"/>
      <c r="O38" s="133"/>
      <c r="P38" s="133"/>
      <c r="Q38" s="133"/>
      <c r="R38" s="133"/>
      <c r="S38" s="134"/>
      <c r="T38" s="119">
        <v>33</v>
      </c>
      <c r="U38" s="113"/>
      <c r="V38" s="112">
        <v>39.5</v>
      </c>
      <c r="W38" s="113"/>
      <c r="X38" s="112">
        <v>35.1</v>
      </c>
      <c r="Y38" s="113"/>
      <c r="Z38" s="112">
        <v>32.4</v>
      </c>
      <c r="AA38" s="113"/>
      <c r="AB38" s="112">
        <v>38</v>
      </c>
      <c r="AC38" s="113"/>
      <c r="AD38" s="112">
        <v>34</v>
      </c>
      <c r="AE38" s="113"/>
      <c r="AF38" s="112">
        <v>38.700000000000003</v>
      </c>
      <c r="AG38" s="113"/>
      <c r="AH38" s="112">
        <v>35.299999999999997</v>
      </c>
      <c r="AI38" s="113"/>
      <c r="AJ38" s="112">
        <v>33.299999999999997</v>
      </c>
      <c r="AK38" s="113"/>
      <c r="AL38" s="112">
        <v>39.5</v>
      </c>
      <c r="AM38" s="11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0"/>
      <c r="K39" s="131"/>
      <c r="L39" s="137" t="s">
        <v>20</v>
      </c>
      <c r="M39" s="138"/>
      <c r="N39" s="138"/>
      <c r="O39" s="138"/>
      <c r="P39" s="138"/>
      <c r="Q39" s="138"/>
      <c r="R39" s="138"/>
      <c r="S39" s="139"/>
      <c r="T39" s="118">
        <v>25.3</v>
      </c>
      <c r="U39" s="116"/>
      <c r="V39" s="114">
        <v>31.2</v>
      </c>
      <c r="W39" s="116"/>
      <c r="X39" s="114">
        <v>28.2</v>
      </c>
      <c r="Y39" s="116"/>
      <c r="Z39" s="114">
        <v>26.2</v>
      </c>
      <c r="AA39" s="116"/>
      <c r="AB39" s="114">
        <v>30.2</v>
      </c>
      <c r="AC39" s="116"/>
      <c r="AD39" s="114">
        <v>27.2</v>
      </c>
      <c r="AE39" s="116"/>
      <c r="AF39" s="114">
        <v>31</v>
      </c>
      <c r="AG39" s="116"/>
      <c r="AH39" s="114">
        <v>28.2</v>
      </c>
      <c r="AI39" s="116"/>
      <c r="AJ39" s="114">
        <v>27.1</v>
      </c>
      <c r="AK39" s="116"/>
      <c r="AL39" s="114">
        <v>31.5</v>
      </c>
      <c r="AM39" s="11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29.411764705882366</v>
      </c>
      <c r="U40" s="111"/>
      <c r="V40" s="110">
        <f>(V36-V37)/V37*100</f>
        <v>27.61194029850747</v>
      </c>
      <c r="W40" s="111"/>
      <c r="X40" s="110">
        <f>(X36-X37)/X37*100</f>
        <v>27.483443708609272</v>
      </c>
      <c r="Y40" s="111"/>
      <c r="Z40" s="110">
        <f>(Z36-Z37)/Z37*100</f>
        <v>25.084745762711858</v>
      </c>
      <c r="AA40" s="111"/>
      <c r="AB40" s="110">
        <f>(AB36-AB37)/AB37*100</f>
        <v>24.999999999999993</v>
      </c>
      <c r="AC40" s="111"/>
      <c r="AD40" s="110">
        <f>(AD36-AD37)/AD37*100</f>
        <v>24.014336917562733</v>
      </c>
      <c r="AE40" s="111"/>
      <c r="AF40" s="110">
        <f>(AF36-AF37)/AF37*100</f>
        <v>23.630136986301377</v>
      </c>
      <c r="AG40" s="111"/>
      <c r="AH40" s="110">
        <f>(AH36-AH37)/AH37*100</f>
        <v>23.856209150326787</v>
      </c>
      <c r="AI40" s="111"/>
      <c r="AJ40" s="110">
        <f>(AJ36-AJ37)/AJ37*100</f>
        <v>25.337837837837835</v>
      </c>
      <c r="AK40" s="111"/>
      <c r="AL40" s="110">
        <f>(AL36-AL37)/AL37*100</f>
        <v>25.187969924812016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7"/>
      <c r="B41" s="78"/>
      <c r="C41" s="79"/>
      <c r="D41" s="77" t="s">
        <v>19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99">
        <v>2</v>
      </c>
      <c r="Q41" s="100"/>
      <c r="R41" s="100"/>
      <c r="S41" s="101"/>
      <c r="T41" s="110">
        <f>(T38-T39)/T39*100</f>
        <v>30.434782608695649</v>
      </c>
      <c r="U41" s="111"/>
      <c r="V41" s="110">
        <f>(V38-V39)/V39*100</f>
        <v>26.602564102564109</v>
      </c>
      <c r="W41" s="111"/>
      <c r="X41" s="110">
        <f>(X38-X39)/X39*100</f>
        <v>24.468085106382986</v>
      </c>
      <c r="Y41" s="111"/>
      <c r="Z41" s="110">
        <f>(Z38-Z39)/Z39*100</f>
        <v>23.664122137404579</v>
      </c>
      <c r="AA41" s="111"/>
      <c r="AB41" s="110">
        <f>(AB38-AB39)/AB39*100</f>
        <v>25.827814569536429</v>
      </c>
      <c r="AC41" s="111"/>
      <c r="AD41" s="110">
        <f>(AD38-AD39)/AD39*100</f>
        <v>25.000000000000007</v>
      </c>
      <c r="AE41" s="111"/>
      <c r="AF41" s="110">
        <f>(AF38-AF39)/AF39*100</f>
        <v>24.838709677419363</v>
      </c>
      <c r="AG41" s="111"/>
      <c r="AH41" s="110">
        <f>(AH38-AH39)/AH39*100</f>
        <v>25.177304964538997</v>
      </c>
      <c r="AI41" s="111"/>
      <c r="AJ41" s="110">
        <f>(AJ38-AJ39)/AJ39*100</f>
        <v>22.878228782287806</v>
      </c>
      <c r="AK41" s="111"/>
      <c r="AL41" s="110">
        <f>(AL38-AL39)/AL39*100</f>
        <v>25.396825396825395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5"/>
      <c r="C42" s="86"/>
      <c r="D42" s="77" t="s">
        <v>18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2">
        <v>43573</v>
      </c>
      <c r="B43" s="103"/>
      <c r="C43" s="104"/>
      <c r="D43" s="77" t="s">
        <v>17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5"/>
      <c r="B44" s="106"/>
      <c r="C44" s="107"/>
      <c r="D44" s="84" t="s">
        <v>16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15</v>
      </c>
      <c r="Q44" s="100"/>
      <c r="R44" s="100"/>
      <c r="S44" s="101"/>
      <c r="T44" s="97">
        <f>(T40+T41)/2</f>
        <v>29.923273657289009</v>
      </c>
      <c r="U44" s="98"/>
      <c r="V44" s="97">
        <f>(V40+V41)/2</f>
        <v>27.10725220053579</v>
      </c>
      <c r="W44" s="98"/>
      <c r="X44" s="97">
        <f>(X40+X41)/2</f>
        <v>25.975764407496129</v>
      </c>
      <c r="Y44" s="98"/>
      <c r="Z44" s="97">
        <f>(Z40+Z41)/2</f>
        <v>24.374433950058219</v>
      </c>
      <c r="AA44" s="98"/>
      <c r="AB44" s="97">
        <f>(AB40+AB41)/2</f>
        <v>25.413907284768211</v>
      </c>
      <c r="AC44" s="98"/>
      <c r="AD44" s="97">
        <f>(AD40+AD41)/2</f>
        <v>24.507168458781372</v>
      </c>
      <c r="AE44" s="98"/>
      <c r="AF44" s="97">
        <f>(AF40+AF41)/2</f>
        <v>24.23442333186037</v>
      </c>
      <c r="AG44" s="98"/>
      <c r="AH44" s="97">
        <f>(AH40+AH41)/2</f>
        <v>24.516757057432891</v>
      </c>
      <c r="AI44" s="98"/>
      <c r="AJ44" s="97">
        <f>(AJ40+AJ41)/2</f>
        <v>24.108033310062822</v>
      </c>
      <c r="AK44" s="98"/>
      <c r="AL44" s="97">
        <f>(AL40+AL41)/2</f>
        <v>25.292397660818708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32.317135549872134</v>
      </c>
      <c r="U45" s="96"/>
      <c r="V45" s="95">
        <f>V44*V16</f>
        <v>30.360122464600089</v>
      </c>
      <c r="W45" s="96"/>
      <c r="X45" s="95">
        <f>X44*X16</f>
        <v>28.05382556009582</v>
      </c>
      <c r="Y45" s="96"/>
      <c r="Z45" s="95">
        <f>Z44*Z16</f>
        <v>28.274343382067531</v>
      </c>
      <c r="AA45" s="96"/>
      <c r="AB45" s="95">
        <f>AB44*AB16</f>
        <v>30.496688741721851</v>
      </c>
      <c r="AC45" s="96"/>
      <c r="AD45" s="95">
        <f>AD44*AD16</f>
        <v>30.143817204301087</v>
      </c>
      <c r="AE45" s="96"/>
      <c r="AF45" s="95">
        <f>AF44*AF16</f>
        <v>30.535373398144067</v>
      </c>
      <c r="AG45" s="96"/>
      <c r="AH45" s="95">
        <f>AH44*AH16</f>
        <v>31.381449033514102</v>
      </c>
      <c r="AI45" s="96"/>
      <c r="AJ45" s="95">
        <f>AJ44*AJ16</f>
        <v>29.652880971377272</v>
      </c>
      <c r="AK45" s="96"/>
      <c r="AL45" s="95">
        <f>AL44*AL16</f>
        <v>30.350877192982448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16.917135549872135</v>
      </c>
      <c r="U46" s="96"/>
      <c r="V46" s="95">
        <f>V45-V17</f>
        <v>14.460122464600088</v>
      </c>
      <c r="W46" s="96"/>
      <c r="X46" s="95">
        <f>X45-X17</f>
        <v>12.753825560095819</v>
      </c>
      <c r="Y46" s="96"/>
      <c r="Z46" s="95">
        <f>Z45-Z17</f>
        <v>11.774343382067531</v>
      </c>
      <c r="AA46" s="96"/>
      <c r="AB46" s="95">
        <f>AB45-AB17</f>
        <v>13.496688741721851</v>
      </c>
      <c r="AC46" s="96"/>
      <c r="AD46" s="95">
        <f>AD45-AD17</f>
        <v>12.643817204301087</v>
      </c>
      <c r="AE46" s="96"/>
      <c r="AF46" s="95">
        <f>AF45-AF17</f>
        <v>13.135373398144068</v>
      </c>
      <c r="AG46" s="96"/>
      <c r="AH46" s="95">
        <f>AH45-AH17</f>
        <v>13.981449033514103</v>
      </c>
      <c r="AI46" s="96"/>
      <c r="AJ46" s="95">
        <f>AJ45-AJ17</f>
        <v>13.352880971377271</v>
      </c>
      <c r="AK46" s="96"/>
      <c r="AL46" s="95">
        <f>AL45-AL17</f>
        <v>13.750877192982447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7" t="s">
        <v>11</v>
      </c>
      <c r="E47" s="78"/>
      <c r="F47" s="78"/>
      <c r="G47" s="78"/>
      <c r="H47" s="79"/>
      <c r="I47" s="77" t="s">
        <v>10</v>
      </c>
      <c r="J47" s="78"/>
      <c r="K47" s="78"/>
      <c r="L47" s="78"/>
      <c r="M47" s="78"/>
      <c r="N47" s="78"/>
      <c r="O47" s="79"/>
      <c r="P47" s="92" t="s">
        <v>9</v>
      </c>
      <c r="Q47" s="93"/>
      <c r="R47" s="93"/>
      <c r="S47" s="94"/>
      <c r="T47" s="80">
        <f>T46</f>
        <v>16.917135549872135</v>
      </c>
      <c r="U47" s="81"/>
      <c r="V47" s="80">
        <f>T47+V46</f>
        <v>31.377258014472226</v>
      </c>
      <c r="W47" s="81"/>
      <c r="X47" s="80">
        <f>V47+X46</f>
        <v>44.131083574568045</v>
      </c>
      <c r="Y47" s="81"/>
      <c r="Z47" s="80">
        <f>X47+Z46</f>
        <v>55.90542695663558</v>
      </c>
      <c r="AA47" s="81"/>
      <c r="AB47" s="80">
        <f>Z47+AB46</f>
        <v>69.402115698357434</v>
      </c>
      <c r="AC47" s="81"/>
      <c r="AD47" s="80">
        <f>AB47+AD46</f>
        <v>82.045932902658521</v>
      </c>
      <c r="AE47" s="81"/>
      <c r="AF47" s="80">
        <f>AD47+AF46</f>
        <v>95.181306300802589</v>
      </c>
      <c r="AG47" s="81"/>
      <c r="AH47" s="80">
        <f>AF47+AH46</f>
        <v>109.1627553343167</v>
      </c>
      <c r="AI47" s="81"/>
      <c r="AJ47" s="80">
        <f>AH47+AJ46</f>
        <v>122.51563630569397</v>
      </c>
      <c r="AK47" s="81"/>
      <c r="AL47" s="80">
        <f>AJ47+AL46</f>
        <v>136.26651349867643</v>
      </c>
      <c r="AM47" s="81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8</v>
      </c>
      <c r="Q48" s="85"/>
      <c r="R48" s="85"/>
      <c r="S48" s="86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7" t="s">
        <v>83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24</v>
      </c>
      <c r="E52" s="121"/>
      <c r="F52" s="121"/>
      <c r="G52" s="121"/>
      <c r="H52" s="121"/>
      <c r="I52" s="122"/>
      <c r="J52" s="126" t="s">
        <v>23</v>
      </c>
      <c r="K52" s="127"/>
      <c r="L52" s="132" t="s">
        <v>21</v>
      </c>
      <c r="M52" s="133"/>
      <c r="N52" s="133"/>
      <c r="O52" s="133"/>
      <c r="P52" s="133"/>
      <c r="Q52" s="133"/>
      <c r="R52" s="133"/>
      <c r="S52" s="134"/>
      <c r="T52" s="135">
        <v>33.9</v>
      </c>
      <c r="U52" s="136"/>
      <c r="V52" s="140">
        <v>40.1</v>
      </c>
      <c r="W52" s="136"/>
      <c r="X52" s="140">
        <v>38</v>
      </c>
      <c r="Y52" s="136"/>
      <c r="Z52" s="140">
        <v>32.200000000000003</v>
      </c>
      <c r="AA52" s="136"/>
      <c r="AB52" s="140">
        <v>32.9</v>
      </c>
      <c r="AC52" s="136"/>
      <c r="AD52" s="140">
        <v>32.299999999999997</v>
      </c>
      <c r="AE52" s="136"/>
      <c r="AF52" s="140">
        <v>35.700000000000003</v>
      </c>
      <c r="AG52" s="136"/>
      <c r="AH52" s="140">
        <v>34.9</v>
      </c>
      <c r="AI52" s="136"/>
      <c r="AJ52" s="140">
        <v>31.2</v>
      </c>
      <c r="AK52" s="136"/>
      <c r="AL52" s="140">
        <v>32.200000000000003</v>
      </c>
      <c r="AM52" s="141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28"/>
      <c r="K53" s="129"/>
      <c r="L53" s="137" t="s">
        <v>20</v>
      </c>
      <c r="M53" s="138"/>
      <c r="N53" s="138"/>
      <c r="O53" s="138"/>
      <c r="P53" s="138"/>
      <c r="Q53" s="138"/>
      <c r="R53" s="138"/>
      <c r="S53" s="139"/>
      <c r="T53" s="119">
        <v>26.3</v>
      </c>
      <c r="U53" s="113"/>
      <c r="V53" s="112">
        <v>31.6</v>
      </c>
      <c r="W53" s="113"/>
      <c r="X53" s="112">
        <v>30.5</v>
      </c>
      <c r="Y53" s="113"/>
      <c r="Z53" s="112">
        <v>25.8</v>
      </c>
      <c r="AA53" s="113"/>
      <c r="AB53" s="112">
        <v>26.2</v>
      </c>
      <c r="AC53" s="113"/>
      <c r="AD53" s="112">
        <v>25.8</v>
      </c>
      <c r="AE53" s="113"/>
      <c r="AF53" s="112">
        <v>28.6</v>
      </c>
      <c r="AG53" s="113"/>
      <c r="AH53" s="112">
        <v>28.1</v>
      </c>
      <c r="AI53" s="113"/>
      <c r="AJ53" s="112">
        <v>25.1</v>
      </c>
      <c r="AK53" s="113"/>
      <c r="AL53" s="112">
        <v>26</v>
      </c>
      <c r="AM53" s="117"/>
    </row>
    <row r="54" spans="1:39" ht="18" customHeight="1">
      <c r="A54" s="3"/>
      <c r="B54" s="34"/>
      <c r="C54" s="34"/>
      <c r="D54" s="120" t="s">
        <v>22</v>
      </c>
      <c r="E54" s="121"/>
      <c r="F54" s="121"/>
      <c r="G54" s="121"/>
      <c r="H54" s="121"/>
      <c r="I54" s="122"/>
      <c r="J54" s="128"/>
      <c r="K54" s="129"/>
      <c r="L54" s="132" t="s">
        <v>21</v>
      </c>
      <c r="M54" s="133"/>
      <c r="N54" s="133"/>
      <c r="O54" s="133"/>
      <c r="P54" s="133"/>
      <c r="Q54" s="133"/>
      <c r="R54" s="133"/>
      <c r="S54" s="134"/>
      <c r="T54" s="119">
        <v>34.9</v>
      </c>
      <c r="U54" s="113"/>
      <c r="V54" s="112">
        <v>35.200000000000003</v>
      </c>
      <c r="W54" s="113"/>
      <c r="X54" s="112">
        <v>35</v>
      </c>
      <c r="Y54" s="113"/>
      <c r="Z54" s="112">
        <v>38.299999999999997</v>
      </c>
      <c r="AA54" s="113"/>
      <c r="AB54" s="112">
        <v>31.7</v>
      </c>
      <c r="AC54" s="113"/>
      <c r="AD54" s="112">
        <v>39</v>
      </c>
      <c r="AE54" s="113"/>
      <c r="AF54" s="112">
        <v>35.1</v>
      </c>
      <c r="AG54" s="113"/>
      <c r="AH54" s="112">
        <v>32.200000000000003</v>
      </c>
      <c r="AI54" s="113"/>
      <c r="AJ54" s="112">
        <v>38.4</v>
      </c>
      <c r="AK54" s="113"/>
      <c r="AL54" s="112">
        <v>36.700000000000003</v>
      </c>
      <c r="AM54" s="117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0"/>
      <c r="K55" s="131"/>
      <c r="L55" s="137" t="s">
        <v>20</v>
      </c>
      <c r="M55" s="138"/>
      <c r="N55" s="138"/>
      <c r="O55" s="138"/>
      <c r="P55" s="138"/>
      <c r="Q55" s="138"/>
      <c r="R55" s="138"/>
      <c r="S55" s="139"/>
      <c r="T55" s="118">
        <v>26.5</v>
      </c>
      <c r="U55" s="116"/>
      <c r="V55" s="114">
        <v>28.1</v>
      </c>
      <c r="W55" s="116"/>
      <c r="X55" s="114">
        <v>27.7</v>
      </c>
      <c r="Y55" s="116"/>
      <c r="Z55" s="114">
        <v>30.6</v>
      </c>
      <c r="AA55" s="116"/>
      <c r="AB55" s="114">
        <v>25.4</v>
      </c>
      <c r="AC55" s="116"/>
      <c r="AD55" s="114">
        <v>31.6</v>
      </c>
      <c r="AE55" s="116"/>
      <c r="AF55" s="114">
        <v>28.5</v>
      </c>
      <c r="AG55" s="116"/>
      <c r="AH55" s="114">
        <v>26.1</v>
      </c>
      <c r="AI55" s="116"/>
      <c r="AJ55" s="114">
        <v>31.2</v>
      </c>
      <c r="AK55" s="116"/>
      <c r="AL55" s="114">
        <v>29.3</v>
      </c>
      <c r="AM55" s="115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28.897338403041818</v>
      </c>
      <c r="U56" s="111"/>
      <c r="V56" s="110">
        <f>(V52-V53)/V53*100</f>
        <v>26.898734177215189</v>
      </c>
      <c r="W56" s="111"/>
      <c r="X56" s="110">
        <f>(X52-X53)/X53*100</f>
        <v>24.590163934426229</v>
      </c>
      <c r="Y56" s="111"/>
      <c r="Z56" s="110">
        <f>(Z52-Z53)/Z53*100</f>
        <v>24.806201550387605</v>
      </c>
      <c r="AA56" s="111"/>
      <c r="AB56" s="110">
        <f>(AB52-AB53)/AB53*100</f>
        <v>25.572519083969464</v>
      </c>
      <c r="AC56" s="111"/>
      <c r="AD56" s="110">
        <f>(AD52-AD53)/AD53*100</f>
        <v>25.193798449612387</v>
      </c>
      <c r="AE56" s="111"/>
      <c r="AF56" s="110">
        <f>(AF52-AF53)/AF53*100</f>
        <v>24.825174825174827</v>
      </c>
      <c r="AG56" s="111"/>
      <c r="AH56" s="110">
        <f>(AH52-AH53)/AH53*100</f>
        <v>24.199288256227746</v>
      </c>
      <c r="AI56" s="111"/>
      <c r="AJ56" s="110">
        <f>(AJ52-AJ53)/AJ53*100</f>
        <v>24.302788844621503</v>
      </c>
      <c r="AK56" s="111"/>
      <c r="AL56" s="110">
        <f>(AL52-AL53)/AL53*100</f>
        <v>23.846153846153857</v>
      </c>
      <c r="AM56" s="111"/>
    </row>
    <row r="57" spans="1:39" ht="18.95" customHeight="1" thickBot="1">
      <c r="A57" s="77"/>
      <c r="B57" s="78"/>
      <c r="C57" s="79"/>
      <c r="D57" s="77" t="s">
        <v>19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99">
        <v>2</v>
      </c>
      <c r="Q57" s="100"/>
      <c r="R57" s="100"/>
      <c r="S57" s="101"/>
      <c r="T57" s="110">
        <f>(T54-T55)/T55*100</f>
        <v>31.698113207547163</v>
      </c>
      <c r="U57" s="111"/>
      <c r="V57" s="110">
        <f>(V54-V55)/V55*100</f>
        <v>25.266903914590749</v>
      </c>
      <c r="W57" s="111"/>
      <c r="X57" s="110">
        <f>(X54-X55)/X55*100</f>
        <v>26.353790613718413</v>
      </c>
      <c r="Y57" s="111"/>
      <c r="Z57" s="110">
        <f>(Z54-Z55)/Z55*100</f>
        <v>25.163398692810439</v>
      </c>
      <c r="AA57" s="111"/>
      <c r="AB57" s="110">
        <f>(AB54-AB55)/AB55*100</f>
        <v>24.803149606299215</v>
      </c>
      <c r="AC57" s="111"/>
      <c r="AD57" s="110">
        <f>(AD54-AD55)/AD55*100</f>
        <v>23.417721518987335</v>
      </c>
      <c r="AE57" s="111"/>
      <c r="AF57" s="110">
        <f>(AF54-AF55)/AF55*100</f>
        <v>23.15789473684211</v>
      </c>
      <c r="AG57" s="111"/>
      <c r="AH57" s="110">
        <f>(AH54-AH55)/AH55*100</f>
        <v>23.371647509578548</v>
      </c>
      <c r="AI57" s="111"/>
      <c r="AJ57" s="110">
        <f>(AJ54-AJ55)/AJ55*100</f>
        <v>23.076923076923077</v>
      </c>
      <c r="AK57" s="111"/>
      <c r="AL57" s="110">
        <f>(AL54-AL55)/AL55*100</f>
        <v>25.255972696245742</v>
      </c>
      <c r="AM57" s="111"/>
    </row>
    <row r="58" spans="1:39" ht="18.95" customHeight="1" thickBot="1">
      <c r="A58" s="84"/>
      <c r="B58" s="85"/>
      <c r="C58" s="86"/>
      <c r="D58" s="77" t="s">
        <v>18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02">
        <v>43585</v>
      </c>
      <c r="B59" s="103"/>
      <c r="C59" s="104"/>
      <c r="D59" s="77" t="s">
        <v>17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05"/>
      <c r="B60" s="106"/>
      <c r="C60" s="107"/>
      <c r="D60" s="84" t="s">
        <v>16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15</v>
      </c>
      <c r="Q60" s="100"/>
      <c r="R60" s="100"/>
      <c r="S60" s="101"/>
      <c r="T60" s="97">
        <f>(T56+T57)/2</f>
        <v>30.29772580529449</v>
      </c>
      <c r="U60" s="98"/>
      <c r="V60" s="97">
        <f>(V56+V57)/2</f>
        <v>26.082819045902969</v>
      </c>
      <c r="W60" s="98"/>
      <c r="X60" s="97">
        <f>(X56+X57)/2</f>
        <v>25.471977274072323</v>
      </c>
      <c r="Y60" s="98"/>
      <c r="Z60" s="97">
        <f>(Z56+Z57)/2</f>
        <v>24.984800121599022</v>
      </c>
      <c r="AA60" s="98"/>
      <c r="AB60" s="97">
        <f>(AB56+AB57)/2</f>
        <v>25.187834345134341</v>
      </c>
      <c r="AC60" s="98"/>
      <c r="AD60" s="97">
        <f>(AD56+AD57)/2</f>
        <v>24.305759984299861</v>
      </c>
      <c r="AE60" s="98"/>
      <c r="AF60" s="97">
        <f>(AF56+AF57)/2</f>
        <v>23.991534781008468</v>
      </c>
      <c r="AG60" s="98"/>
      <c r="AH60" s="97">
        <f>(AH56+AH57)/2</f>
        <v>23.785467882903149</v>
      </c>
      <c r="AI60" s="98"/>
      <c r="AJ60" s="97">
        <f>(AJ56+AJ57)/2</f>
        <v>23.689855960772292</v>
      </c>
      <c r="AK60" s="98"/>
      <c r="AL60" s="97">
        <f>(AL56+AL57)/2</f>
        <v>24.551063271199801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32.721543869718055</v>
      </c>
      <c r="U61" s="96"/>
      <c r="V61" s="95">
        <f>V60*V16</f>
        <v>29.212757331411328</v>
      </c>
      <c r="W61" s="96"/>
      <c r="X61" s="95">
        <f>X60*X16</f>
        <v>27.509735455998111</v>
      </c>
      <c r="Y61" s="96"/>
      <c r="Z61" s="95">
        <f>Z60*Z16</f>
        <v>28.982368141054863</v>
      </c>
      <c r="AA61" s="96"/>
      <c r="AB61" s="95">
        <f>AB60*AB16</f>
        <v>30.225401214161209</v>
      </c>
      <c r="AC61" s="96"/>
      <c r="AD61" s="95">
        <f>AD60*AD16</f>
        <v>29.896084780688827</v>
      </c>
      <c r="AE61" s="96"/>
      <c r="AF61" s="95">
        <f>AF60*AF16</f>
        <v>30.229333824070672</v>
      </c>
      <c r="AG61" s="96"/>
      <c r="AH61" s="95">
        <f>AH60*AH16</f>
        <v>30.445398890116032</v>
      </c>
      <c r="AI61" s="96"/>
      <c r="AJ61" s="95">
        <f>AJ60*AJ16</f>
        <v>29.138522831749917</v>
      </c>
      <c r="AK61" s="96"/>
      <c r="AL61" s="95">
        <f>AL60*AL16</f>
        <v>29.461275925439761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17.321543869718056</v>
      </c>
      <c r="U62" s="96"/>
      <c r="V62" s="95">
        <f>V61-V17</f>
        <v>13.312757331411328</v>
      </c>
      <c r="W62" s="96"/>
      <c r="X62" s="95">
        <f>X61-X17</f>
        <v>12.209735455998111</v>
      </c>
      <c r="Y62" s="96"/>
      <c r="Z62" s="95">
        <f>Z61-Z17</f>
        <v>12.482368141054863</v>
      </c>
      <c r="AA62" s="96"/>
      <c r="AB62" s="95">
        <f>AB61-AB17</f>
        <v>13.225401214161209</v>
      </c>
      <c r="AC62" s="96"/>
      <c r="AD62" s="95">
        <f>AD61-AD17</f>
        <v>12.396084780688827</v>
      </c>
      <c r="AE62" s="96"/>
      <c r="AF62" s="95">
        <f>AF61-AF17</f>
        <v>12.829333824070673</v>
      </c>
      <c r="AG62" s="96"/>
      <c r="AH62" s="95">
        <f>AH61-AH17</f>
        <v>13.045398890116033</v>
      </c>
      <c r="AI62" s="96"/>
      <c r="AJ62" s="95">
        <f>AJ61-AJ17</f>
        <v>12.838522831749916</v>
      </c>
      <c r="AK62" s="96"/>
      <c r="AL62" s="95">
        <f>AL61-AL17</f>
        <v>12.86127592543976</v>
      </c>
      <c r="AM62" s="96"/>
    </row>
    <row r="63" spans="1:39" ht="18.95" customHeight="1">
      <c r="A63" s="27"/>
      <c r="B63" s="26"/>
      <c r="C63" s="25"/>
      <c r="D63" s="77" t="s">
        <v>11</v>
      </c>
      <c r="E63" s="78"/>
      <c r="F63" s="78"/>
      <c r="G63" s="78"/>
      <c r="H63" s="79"/>
      <c r="I63" s="77" t="s">
        <v>10</v>
      </c>
      <c r="J63" s="78"/>
      <c r="K63" s="78"/>
      <c r="L63" s="78"/>
      <c r="M63" s="78"/>
      <c r="N63" s="78"/>
      <c r="O63" s="79"/>
      <c r="P63" s="92" t="s">
        <v>9</v>
      </c>
      <c r="Q63" s="93"/>
      <c r="R63" s="93"/>
      <c r="S63" s="94"/>
      <c r="T63" s="80">
        <f>T62</f>
        <v>17.321543869718056</v>
      </c>
      <c r="U63" s="81"/>
      <c r="V63" s="80">
        <f>T63+V62</f>
        <v>30.634301201129382</v>
      </c>
      <c r="W63" s="81"/>
      <c r="X63" s="80">
        <f>V63+X62</f>
        <v>42.844036657127489</v>
      </c>
      <c r="Y63" s="81"/>
      <c r="Z63" s="80">
        <f>X63+Z62</f>
        <v>55.326404798182352</v>
      </c>
      <c r="AA63" s="81"/>
      <c r="AB63" s="80">
        <f>Z63+AB62</f>
        <v>68.551806012343562</v>
      </c>
      <c r="AC63" s="81"/>
      <c r="AD63" s="80">
        <f>AB63+AD62</f>
        <v>80.947890793032386</v>
      </c>
      <c r="AE63" s="81"/>
      <c r="AF63" s="80">
        <f>AD63+AF62</f>
        <v>93.777224617103059</v>
      </c>
      <c r="AG63" s="81"/>
      <c r="AH63" s="80">
        <f>AF63+AH62</f>
        <v>106.82262350721909</v>
      </c>
      <c r="AI63" s="81"/>
      <c r="AJ63" s="80">
        <f>AH63+AJ62</f>
        <v>119.661146338969</v>
      </c>
      <c r="AK63" s="81"/>
      <c r="AL63" s="80">
        <f>AJ63+AL62</f>
        <v>132.52242226440876</v>
      </c>
      <c r="AM63" s="81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8</v>
      </c>
      <c r="Q64" s="85"/>
      <c r="R64" s="85"/>
      <c r="S64" s="86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87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7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52</v>
      </c>
      <c r="D70" s="54" t="s">
        <v>53</v>
      </c>
      <c r="E70" s="54" t="s">
        <v>54</v>
      </c>
      <c r="F70" s="54" t="s">
        <v>55</v>
      </c>
      <c r="G70" s="54" t="s">
        <v>56</v>
      </c>
      <c r="H70" s="54" t="s">
        <v>57</v>
      </c>
      <c r="I70" s="54" t="s">
        <v>58</v>
      </c>
      <c r="J70" s="54" t="s">
        <v>59</v>
      </c>
      <c r="K70" s="54" t="s">
        <v>60</v>
      </c>
      <c r="L70" s="54" t="s">
        <v>61</v>
      </c>
      <c r="M70" s="54" t="s">
        <v>62</v>
      </c>
      <c r="N70" s="60" t="s">
        <v>63</v>
      </c>
      <c r="O70" s="61"/>
      <c r="P70" s="64" t="s">
        <v>64</v>
      </c>
      <c r="Q70" s="64" t="s">
        <v>65</v>
      </c>
      <c r="R70" s="64" t="s">
        <v>66</v>
      </c>
      <c r="S70" s="64" t="s">
        <v>67</v>
      </c>
      <c r="T70" s="64" t="s">
        <v>60</v>
      </c>
      <c r="U70" s="64" t="s">
        <v>46</v>
      </c>
      <c r="V70" s="64" t="s">
        <v>48</v>
      </c>
      <c r="W70" s="64" t="s">
        <v>68</v>
      </c>
      <c r="X70" s="64" t="s">
        <v>49</v>
      </c>
      <c r="Y70" s="64" t="s">
        <v>69</v>
      </c>
      <c r="Z70" s="73" t="s">
        <v>55</v>
      </c>
      <c r="AA70" s="74"/>
      <c r="AB70" s="64" t="s">
        <v>54</v>
      </c>
      <c r="AC70" s="64" t="s">
        <v>70</v>
      </c>
      <c r="AD70" s="64" t="s">
        <v>71</v>
      </c>
      <c r="AE70" s="64" t="s">
        <v>72</v>
      </c>
      <c r="AF70" s="64" t="s">
        <v>73</v>
      </c>
      <c r="AG70" s="64" t="s">
        <v>74</v>
      </c>
      <c r="AH70" s="64" t="s">
        <v>66</v>
      </c>
      <c r="AI70" s="64" t="s">
        <v>75</v>
      </c>
      <c r="AJ70" s="64" t="s">
        <v>76</v>
      </c>
      <c r="AK70" s="64" t="s">
        <v>84</v>
      </c>
      <c r="AL70" s="56" t="s">
        <v>85</v>
      </c>
      <c r="AM70" s="57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5"/>
      <c r="AA71" s="76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9"/>
    </row>
    <row r="72" spans="1:39">
      <c r="A72" s="69" t="s">
        <v>4</v>
      </c>
      <c r="B72" s="70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60"/>
      <c r="O72" s="61"/>
      <c r="P72" s="54"/>
      <c r="Q72" s="54" t="s">
        <v>77</v>
      </c>
      <c r="R72" s="54" t="s">
        <v>78</v>
      </c>
      <c r="S72" s="54" t="s">
        <v>50</v>
      </c>
      <c r="T72" s="54"/>
      <c r="U72" s="54" t="s">
        <v>79</v>
      </c>
      <c r="V72" s="54" t="s">
        <v>43</v>
      </c>
      <c r="W72" s="54" t="s">
        <v>46</v>
      </c>
      <c r="X72" s="54" t="s">
        <v>51</v>
      </c>
      <c r="Y72" s="54" t="s">
        <v>80</v>
      </c>
      <c r="Z72" s="60" t="s">
        <v>81</v>
      </c>
      <c r="AA72" s="61"/>
      <c r="AB72" s="64" t="s">
        <v>80</v>
      </c>
      <c r="AC72" s="64"/>
      <c r="AD72" s="64"/>
      <c r="AE72" s="64"/>
      <c r="AF72" s="64"/>
      <c r="AG72" s="64"/>
      <c r="AH72" s="64"/>
      <c r="AI72" s="64"/>
      <c r="AJ72" s="64"/>
      <c r="AK72" s="64"/>
      <c r="AL72" s="56"/>
      <c r="AM72" s="57"/>
    </row>
    <row r="73" spans="1:39" ht="13.5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квітень</vt:lpstr>
      <vt:lpstr>квітень!Print_Area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2019-05-24T08:37:38Z</dcterms:modified>
</cp:coreProperties>
</file>