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<sst xmlns="http://schemas.openxmlformats.org/spreadsheetml/2006/main" count="153" uniqueCount="88">
  <si>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</si>
  <si>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</si>
  <si>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</si>
  <si>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</si>
  <si>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</si>
  <si>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</si>
  <si>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</si>
  <si>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</si>
  <si>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Люцерна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</si>
  <si>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</si>
  <si>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</si>
  <si>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</si>
  <si>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</si>
  <si>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</si>
  <si>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</si>
  <si>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</si>
  <si>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</si>
  <si>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</si>
  <si>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</si>
  <si>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</si>
  <si>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</si>
  <si>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</si>
  <si>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</si>
  <si>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</si>
  <si>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</si>
  <si>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</si>
  <si>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</si>
  <si>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</si>
  <si>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</si>
  <si>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</si>
  <si>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</si>
  <si>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</si>
  <si>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</si>
  <si>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</si>
  <si>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</si>
  <si>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</si>
  <si>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</si>
  <si>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</si>
  <si>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</si>
  <si>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</si>
  <si>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</si>
  <si>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</si>
  <si>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</si>
  <si>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</si>
  <si>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</si>
  <si>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</si>
  <si>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</si>
  <si>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25.6</t>
  </si>
  <si>
    <t>25.7</t>
  </si>
  <si>
    <t>20.6</t>
  </si>
  <si>
    <t>18.5</t>
  </si>
  <si>
    <t>18.0</t>
  </si>
  <si>
    <t>20.2</t>
  </si>
  <si>
    <t>23.6</t>
  </si>
  <si>
    <t>24.4</t>
  </si>
  <si>
    <t>26.2</t>
  </si>
  <si>
    <t>26.0</t>
  </si>
  <si>
    <t>26.1</t>
  </si>
  <si>
    <t>23.2</t>
  </si>
  <si>
    <t>22.5</t>
  </si>
  <si>
    <t>21.7</t>
  </si>
  <si>
    <t>19.0</t>
  </si>
  <si>
    <t>20.9</t>
  </si>
  <si>
    <t>21.5</t>
  </si>
  <si>
    <t>22.8</t>
  </si>
  <si>
    <t>21.8</t>
  </si>
  <si>
    <t>23.7</t>
  </si>
  <si>
    <t>22.2</t>
  </si>
  <si>
    <t>23.5</t>
  </si>
  <si>
    <t>22.1</t>
  </si>
  <si>
    <t>22.0</t>
  </si>
  <si>
    <t>20.4</t>
  </si>
  <si>
    <t>19.6</t>
  </si>
  <si>
    <t>21.9</t>
  </si>
  <si>
    <t>повітря,  °С</t>
  </si>
  <si>
    <t>Сума</t>
  </si>
  <si>
    <t>0.8</t>
  </si>
  <si>
    <t>0.0</t>
  </si>
  <si>
    <t>3.4</t>
  </si>
  <si>
    <t>4.8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</si>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</sst>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sqref="A1:XFD104857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26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23.2</v>
      </c>
      <c r="U20" s="57"/>
      <c r="V20" s="58">
        <v>23.6</v>
      </c>
      <c r="W20" s="57"/>
      <c r="X20" s="58">
        <v>23.2</v>
      </c>
      <c r="Y20" s="57"/>
      <c r="Z20" s="58">
        <v>22.7</v>
      </c>
      <c r="AA20" s="57"/>
      <c r="AB20" s="58">
        <v>23.6</v>
      </c>
      <c r="AC20" s="57"/>
      <c r="AD20" s="58">
        <v>23.1</v>
      </c>
      <c r="AE20" s="57"/>
      <c r="AF20" s="58">
        <v>23</v>
      </c>
      <c r="AG20" s="57"/>
      <c r="AH20" s="58">
        <v>22.3</v>
      </c>
      <c r="AI20" s="57"/>
      <c r="AJ20" s="58">
        <v>24.2</v>
      </c>
      <c r="AK20" s="57"/>
      <c r="AL20" s="58">
        <v>25.2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19.8</v>
      </c>
      <c r="U21" s="69"/>
      <c r="V21" s="70">
        <v>20.100000000000001</v>
      </c>
      <c r="W21" s="69"/>
      <c r="X21" s="70">
        <v>19.399999999999999</v>
      </c>
      <c r="Y21" s="69"/>
      <c r="Z21" s="70">
        <v>19</v>
      </c>
      <c r="AA21" s="69"/>
      <c r="AB21" s="70">
        <v>19.5</v>
      </c>
      <c r="AC21" s="69"/>
      <c r="AD21" s="70">
        <v>19.100000000000001</v>
      </c>
      <c r="AE21" s="69"/>
      <c r="AF21" s="70">
        <v>19.100000000000001</v>
      </c>
      <c r="AG21" s="69"/>
      <c r="AH21" s="70">
        <v>18.5</v>
      </c>
      <c r="AI21" s="69"/>
      <c r="AJ21" s="70">
        <v>19.8</v>
      </c>
      <c r="AK21" s="69"/>
      <c r="AL21" s="70">
        <v>20.7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22</v>
      </c>
      <c r="U22" s="69"/>
      <c r="V22" s="70">
        <v>23.2</v>
      </c>
      <c r="W22" s="69"/>
      <c r="X22" s="70">
        <v>24</v>
      </c>
      <c r="Y22" s="69"/>
      <c r="Z22" s="70">
        <v>24.6</v>
      </c>
      <c r="AA22" s="69"/>
      <c r="AB22" s="70">
        <v>21.3</v>
      </c>
      <c r="AC22" s="69"/>
      <c r="AD22" s="70">
        <v>23.3</v>
      </c>
      <c r="AE22" s="69"/>
      <c r="AF22" s="70">
        <v>22.2</v>
      </c>
      <c r="AG22" s="69"/>
      <c r="AH22" s="70">
        <v>21</v>
      </c>
      <c r="AI22" s="69"/>
      <c r="AJ22" s="70">
        <v>22.7</v>
      </c>
      <c r="AK22" s="69"/>
      <c r="AL22" s="70">
        <v>26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18.8</v>
      </c>
      <c r="U23" s="75"/>
      <c r="V23" s="76">
        <v>19.8</v>
      </c>
      <c r="W23" s="75"/>
      <c r="X23" s="76">
        <v>20.100000000000001</v>
      </c>
      <c r="Y23" s="75"/>
      <c r="Z23" s="76">
        <v>20.6</v>
      </c>
      <c r="AA23" s="75"/>
      <c r="AB23" s="76">
        <v>17.600000000000001</v>
      </c>
      <c r="AC23" s="75"/>
      <c r="AD23" s="76">
        <v>19.3</v>
      </c>
      <c r="AE23" s="75"/>
      <c r="AF23" s="76">
        <v>18.399999999999999</v>
      </c>
      <c r="AG23" s="75"/>
      <c r="AH23" s="76">
        <v>17.399999999999999</v>
      </c>
      <c r="AI23" s="75"/>
      <c r="AJ23" s="76">
        <v>18.600000000000001</v>
      </c>
      <c r="AK23" s="75"/>
      <c r="AL23" s="76">
        <v>21.4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17.171717171717162</v>
      </c>
      <c r="U24" s="82"/>
      <c r="V24" s="81">
        <f>(V20-V21)/V21*100</f>
        <v>17.412935323383081</v>
      </c>
      <c r="W24" s="82"/>
      <c r="X24" s="81">
        <f>(X20-X21)/X21*100</f>
        <v>19.587628865979386</v>
      </c>
      <c r="Y24" s="82"/>
      <c r="Z24" s="81">
        <f>(Z20-Z21)/Z21*100</f>
        <v>19.473684210526311</v>
      </c>
      <c r="AA24" s="82"/>
      <c r="AB24" s="81">
        <f>(AB20-AB21)/AB21*100</f>
        <v>21.025641025641033</v>
      </c>
      <c r="AC24" s="82"/>
      <c r="AD24" s="81">
        <f>(AD20-AD21)/AD21*100</f>
        <v>20.942408376963346</v>
      </c>
      <c r="AE24" s="82"/>
      <c r="AF24" s="81">
        <f>(AF20-AF21)/AF21*100</f>
        <v>20.418848167539259</v>
      </c>
      <c r="AG24" s="82"/>
      <c r="AH24" s="81">
        <f>(AH20-AH21)/AH21*100</f>
        <v>20.540540540540544</v>
      </c>
      <c r="AI24" s="82"/>
      <c r="AJ24" s="81">
        <f>(AJ20-AJ21)/AJ21*100</f>
        <v>22.222222222222214</v>
      </c>
      <c r="AK24" s="82"/>
      <c r="AL24" s="81">
        <f>(AL20-AL21)/AL21*100</f>
        <v>21.739130434782609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17.021276595744677</v>
      </c>
      <c r="U25" s="82"/>
      <c r="V25" s="81">
        <f>(V22-V23)/V23*100</f>
        <v>17.171717171717162</v>
      </c>
      <c r="W25" s="82"/>
      <c r="X25" s="81">
        <f>(X22-X23)/X23*100</f>
        <v>19.402985074626859</v>
      </c>
      <c r="Y25" s="82"/>
      <c r="Z25" s="81">
        <f>(Z22-Z23)/Z23*100</f>
        <v>19.417475728155338</v>
      </c>
      <c r="AA25" s="82"/>
      <c r="AB25" s="81">
        <f>(AB22-AB23)/AB23*100</f>
        <v>21.022727272727266</v>
      </c>
      <c r="AC25" s="82"/>
      <c r="AD25" s="81">
        <f>(AD22-AD23)/AD23*100</f>
        <v>20.725388601036268</v>
      </c>
      <c r="AE25" s="82"/>
      <c r="AF25" s="81">
        <f>(AF22-AF23)/AF23*100</f>
        <v>20.652173913043484</v>
      </c>
      <c r="AG25" s="82"/>
      <c r="AH25" s="81">
        <f>(AH22-AH23)/AH23*100</f>
        <v>20.689655172413804</v>
      </c>
      <c r="AI25" s="82"/>
      <c r="AJ25" s="81">
        <f>(AJ22-AJ23)/AJ23*100</f>
        <v>22.043010752688158</v>
      </c>
      <c r="AK25" s="82"/>
      <c r="AL25" s="81">
        <f>(AL22-AL23)/AL23*100</f>
        <v>21.495327102803746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44050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17.096496883730921</v>
      </c>
      <c r="U28" s="95"/>
      <c r="V28" s="94">
        <f>(V24+V25)/2</f>
        <v>17.292326247550122</v>
      </c>
      <c r="W28" s="95"/>
      <c r="X28" s="94">
        <f>(X24+X25)/2</f>
        <v>19.495306970303123</v>
      </c>
      <c r="Y28" s="95"/>
      <c r="Z28" s="94">
        <f>(Z24+Z25)/2</f>
        <v>19.445579969340827</v>
      </c>
      <c r="AA28" s="95"/>
      <c r="AB28" s="94">
        <f>(AB24+AB25)/2</f>
        <v>21.024184149184151</v>
      </c>
      <c r="AC28" s="95"/>
      <c r="AD28" s="94">
        <f>(AD24+AD25)/2</f>
        <v>20.833898488999807</v>
      </c>
      <c r="AE28" s="95"/>
      <c r="AF28" s="94">
        <f>(AF24+AF25)/2</f>
        <v>20.535511040291372</v>
      </c>
      <c r="AG28" s="95"/>
      <c r="AH28" s="94">
        <f>(AH24+AH25)/2</f>
        <v>20.615097856477174</v>
      </c>
      <c r="AI28" s="95"/>
      <c r="AJ28" s="94">
        <f>(AJ24+AJ25)/2</f>
        <v>22.132616487455188</v>
      </c>
      <c r="AK28" s="95"/>
      <c r="AL28" s="94">
        <f>(AL24+AL25)/2</f>
        <v>21.617228768793176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21.199656135826341</v>
      </c>
      <c r="U29" s="99"/>
      <c r="V29" s="98">
        <f>V28*V16</f>
        <v>22.134177596864156</v>
      </c>
      <c r="W29" s="99"/>
      <c r="X29" s="98">
        <f>X28*X16</f>
        <v>26.123711340206185</v>
      </c>
      <c r="Y29" s="99"/>
      <c r="Z29" s="98">
        <f>Z28*Z16</f>
        <v>29.946193152784875</v>
      </c>
      <c r="AA29" s="99"/>
      <c r="AB29" s="98">
        <f>AB28*AB16</f>
        <v>32.377243589743593</v>
      </c>
      <c r="AC29" s="99"/>
      <c r="AD29" s="98">
        <f>AD28*AD16</f>
        <v>32.084203673059704</v>
      </c>
      <c r="AE29" s="99"/>
      <c r="AF29" s="98">
        <f>AF28*AF16</f>
        <v>31.213976781242884</v>
      </c>
      <c r="AG29" s="99"/>
      <c r="AH29" s="98">
        <f>AH28*AH16</f>
        <v>32.159552656104395</v>
      </c>
      <c r="AI29" s="99"/>
      <c r="AJ29" s="98">
        <f>AJ28*AJ16</f>
        <v>34.305555555555543</v>
      </c>
      <c r="AK29" s="99"/>
      <c r="AL29" s="98">
        <f>AL28*AL16</f>
        <v>33.29053230394149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12.199656135826341</v>
      </c>
      <c r="U30" s="99"/>
      <c r="V30" s="98">
        <f>V29-V17</f>
        <v>12.134177596864156</v>
      </c>
      <c r="W30" s="99"/>
      <c r="X30" s="98">
        <f>X29-X17</f>
        <v>15.123711340206185</v>
      </c>
      <c r="Y30" s="99"/>
      <c r="Z30" s="98">
        <f>Z29-Z17</f>
        <v>14.946193152784875</v>
      </c>
      <c r="AA30" s="99"/>
      <c r="AB30" s="98">
        <f>AB29-AB17</f>
        <v>16.377243589743593</v>
      </c>
      <c r="AC30" s="99"/>
      <c r="AD30" s="98">
        <f>AD29-AD17</f>
        <v>16.084203673059704</v>
      </c>
      <c r="AE30" s="99"/>
      <c r="AF30" s="98">
        <f>AF29-AF17</f>
        <v>15.213976781242884</v>
      </c>
      <c r="AG30" s="99"/>
      <c r="AH30" s="98">
        <f>AH29-AH17</f>
        <v>16.159552656104395</v>
      </c>
      <c r="AI30" s="99"/>
      <c r="AJ30" s="98">
        <f>AJ29-AJ17</f>
        <v>17.305555555555543</v>
      </c>
      <c r="AK30" s="99"/>
      <c r="AL30" s="98">
        <f>AL29-AL17</f>
        <v>17.29053230394149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12.199656135826341</v>
      </c>
      <c r="U31" s="104"/>
      <c r="V31" s="103">
        <f>T31+V30</f>
        <v>24.333833732690497</v>
      </c>
      <c r="W31" s="104"/>
      <c r="X31" s="103">
        <f>V31+X30</f>
        <v>39.457545072896679</v>
      </c>
      <c r="Y31" s="104"/>
      <c r="Z31" s="103">
        <f>X31+Z30</f>
        <v>54.40373822568155</v>
      </c>
      <c r="AA31" s="104"/>
      <c r="AB31" s="103">
        <f>Z31+AB30</f>
        <v>70.78098181542515</v>
      </c>
      <c r="AC31" s="104"/>
      <c r="AD31" s="103">
        <f>AB31+AD30</f>
        <v>86.865185488484855</v>
      </c>
      <c r="AE31" s="104"/>
      <c r="AF31" s="103">
        <f>AD31+AF30</f>
        <v>102.07916226972773</v>
      </c>
      <c r="AG31" s="104"/>
      <c r="AH31" s="103">
        <f>AF31+AH30</f>
        <v>118.23871492583213</v>
      </c>
      <c r="AI31" s="104"/>
      <c r="AJ31" s="103">
        <f>AH31+AJ30</f>
        <v>135.54427048138768</v>
      </c>
      <c r="AK31" s="104"/>
      <c r="AL31" s="103">
        <f>AJ31+AL30</f>
        <v>152.83480278532917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>
        <v>16.3</v>
      </c>
      <c r="U36" s="57"/>
      <c r="V36" s="58">
        <v>19</v>
      </c>
      <c r="W36" s="57"/>
      <c r="X36" s="58">
        <v>22.1</v>
      </c>
      <c r="Y36" s="57"/>
      <c r="Z36" s="58">
        <v>22.5</v>
      </c>
      <c r="AA36" s="57"/>
      <c r="AB36" s="58">
        <v>22.7</v>
      </c>
      <c r="AC36" s="57"/>
      <c r="AD36" s="58">
        <v>21.8</v>
      </c>
      <c r="AE36" s="57"/>
      <c r="AF36" s="58">
        <v>21.2</v>
      </c>
      <c r="AG36" s="57"/>
      <c r="AH36" s="58">
        <v>21</v>
      </c>
      <c r="AI36" s="57"/>
      <c r="AJ36" s="58">
        <v>23.1</v>
      </c>
      <c r="AK36" s="57"/>
      <c r="AL36" s="58">
        <v>23.7</v>
      </c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>
        <v>14.1</v>
      </c>
      <c r="U37" s="69"/>
      <c r="V37" s="70">
        <v>16.399999999999999</v>
      </c>
      <c r="W37" s="69"/>
      <c r="X37" s="70">
        <v>18.600000000000001</v>
      </c>
      <c r="Y37" s="69"/>
      <c r="Z37" s="70">
        <v>18.899999999999999</v>
      </c>
      <c r="AA37" s="69"/>
      <c r="AB37" s="70">
        <v>19</v>
      </c>
      <c r="AC37" s="69"/>
      <c r="AD37" s="70">
        <v>18</v>
      </c>
      <c r="AE37" s="69"/>
      <c r="AF37" s="70">
        <v>17.600000000000001</v>
      </c>
      <c r="AG37" s="69"/>
      <c r="AH37" s="70">
        <v>17.5</v>
      </c>
      <c r="AI37" s="69"/>
      <c r="AJ37" s="70">
        <v>19</v>
      </c>
      <c r="AK37" s="69"/>
      <c r="AL37" s="70">
        <v>19.7</v>
      </c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>
        <v>18</v>
      </c>
      <c r="U38" s="69"/>
      <c r="V38" s="70">
        <v>18.399999999999999</v>
      </c>
      <c r="W38" s="69"/>
      <c r="X38" s="70">
        <v>22.5</v>
      </c>
      <c r="Y38" s="69"/>
      <c r="Z38" s="70">
        <v>23.2</v>
      </c>
      <c r="AA38" s="69"/>
      <c r="AB38" s="70">
        <v>21.9</v>
      </c>
      <c r="AC38" s="69"/>
      <c r="AD38" s="70">
        <v>20.100000000000001</v>
      </c>
      <c r="AE38" s="69"/>
      <c r="AF38" s="70">
        <v>20.5</v>
      </c>
      <c r="AG38" s="69"/>
      <c r="AH38" s="70">
        <v>20.399999999999999</v>
      </c>
      <c r="AI38" s="69"/>
      <c r="AJ38" s="70">
        <v>22.2</v>
      </c>
      <c r="AK38" s="69"/>
      <c r="AL38" s="70">
        <v>25.1</v>
      </c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>
        <v>15.6</v>
      </c>
      <c r="U39" s="75"/>
      <c r="V39" s="76">
        <v>15.9</v>
      </c>
      <c r="W39" s="75"/>
      <c r="X39" s="76">
        <v>18.899999999999999</v>
      </c>
      <c r="Y39" s="75"/>
      <c r="Z39" s="76">
        <v>19.5</v>
      </c>
      <c r="AA39" s="75"/>
      <c r="AB39" s="76">
        <v>18.3</v>
      </c>
      <c r="AC39" s="75"/>
      <c r="AD39" s="76">
        <v>16.600000000000001</v>
      </c>
      <c r="AE39" s="75"/>
      <c r="AF39" s="76">
        <v>17</v>
      </c>
      <c r="AG39" s="75"/>
      <c r="AH39" s="76">
        <v>17</v>
      </c>
      <c r="AI39" s="75"/>
      <c r="AJ39" s="76">
        <v>18.3</v>
      </c>
      <c r="AK39" s="75"/>
      <c r="AL39" s="76">
        <v>20.9</v>
      </c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>
        <f>(T36-T37)/T37*100</f>
        <v>15.602836879432633</v>
      </c>
      <c r="U40" s="113"/>
      <c r="V40" s="112">
        <f>(V36-V37)/V37*100</f>
        <v>15.853658536585376</v>
      </c>
      <c r="W40" s="113"/>
      <c r="X40" s="112">
        <f>(X36-X37)/X37*100</f>
        <v>18.817204301075268</v>
      </c>
      <c r="Y40" s="113"/>
      <c r="Z40" s="112">
        <f>(Z36-Z37)/Z37*100</f>
        <v>19.047619047619058</v>
      </c>
      <c r="AA40" s="113"/>
      <c r="AB40" s="112">
        <f>(AB36-AB37)/AB37*100</f>
        <v>19.473684210526311</v>
      </c>
      <c r="AC40" s="113"/>
      <c r="AD40" s="112">
        <f>(AD36-AD37)/AD37*100</f>
        <v>21.111111111111114</v>
      </c>
      <c r="AE40" s="113"/>
      <c r="AF40" s="112">
        <f>(AF36-AF37)/AF37*100</f>
        <v>20.454545454545443</v>
      </c>
      <c r="AG40" s="113"/>
      <c r="AH40" s="112">
        <f>(AH36-AH37)/AH37*100</f>
        <v>20</v>
      </c>
      <c r="AI40" s="113"/>
      <c r="AJ40" s="112">
        <f>(AJ36-AJ37)/AJ37*100</f>
        <v>21.578947368421062</v>
      </c>
      <c r="AK40" s="113"/>
      <c r="AL40" s="112">
        <f>(AL36-AL37)/AL37*100</f>
        <v>20.304568527918782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>
        <f>(T38-T39)/T39*100</f>
        <v>15.384615384615389</v>
      </c>
      <c r="U41" s="113"/>
      <c r="V41" s="112">
        <f>(V38-V39)/V39*100</f>
        <v>15.723270440251561</v>
      </c>
      <c r="W41" s="113"/>
      <c r="X41" s="112">
        <f>(X38-X39)/X39*100</f>
        <v>19.047619047619058</v>
      </c>
      <c r="Y41" s="113"/>
      <c r="Z41" s="112">
        <f>(Z38-Z39)/Z39*100</f>
        <v>18.974358974358971</v>
      </c>
      <c r="AA41" s="113"/>
      <c r="AB41" s="112">
        <f>(AB38-AB39)/AB39*100</f>
        <v>19.672131147540973</v>
      </c>
      <c r="AC41" s="113"/>
      <c r="AD41" s="112">
        <f>(AD38-AD39)/AD39*100</f>
        <v>21.08433734939759</v>
      </c>
      <c r="AE41" s="113"/>
      <c r="AF41" s="112">
        <f>(AF38-AF39)/AF39*100</f>
        <v>20.588235294117645</v>
      </c>
      <c r="AG41" s="113"/>
      <c r="AH41" s="112">
        <f>(AH38-AH39)/AH39*100</f>
        <v>19.999999999999993</v>
      </c>
      <c r="AI41" s="113"/>
      <c r="AJ41" s="112">
        <f>(AJ38-AJ39)/AJ39*100</f>
        <v>21.311475409836056</v>
      </c>
      <c r="AK41" s="113"/>
      <c r="AL41" s="112">
        <f>(AL38-AL39)/AL39*100</f>
        <v>20.095693779904323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44061</v>
      </c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>
        <f>(T40+T41)/2</f>
        <v>15.493726132024012</v>
      </c>
      <c r="U44" s="116"/>
      <c r="V44" s="115">
        <f>(V40+V41)/2</f>
        <v>15.78846448841847</v>
      </c>
      <c r="W44" s="116"/>
      <c r="X44" s="115">
        <f>(X40+X41)/2</f>
        <v>18.932411674347165</v>
      </c>
      <c r="Y44" s="116"/>
      <c r="Z44" s="115">
        <f>(Z40+Z41)/2</f>
        <v>19.010989010989015</v>
      </c>
      <c r="AA44" s="116"/>
      <c r="AB44" s="115">
        <f>(AB40+AB41)/2</f>
        <v>19.572907679033641</v>
      </c>
      <c r="AC44" s="116"/>
      <c r="AD44" s="115">
        <f>(AD40+AD41)/2</f>
        <v>21.09772423025435</v>
      </c>
      <c r="AE44" s="116"/>
      <c r="AF44" s="115">
        <f>(AF40+AF41)/2</f>
        <v>20.521390374331546</v>
      </c>
      <c r="AG44" s="116"/>
      <c r="AH44" s="115">
        <f>(AH40+AH41)/2</f>
        <v>19.999999999999996</v>
      </c>
      <c r="AI44" s="116"/>
      <c r="AJ44" s="115">
        <f>(AJ40+AJ41)/2</f>
        <v>21.445211389128559</v>
      </c>
      <c r="AK44" s="116"/>
      <c r="AL44" s="115">
        <f>(AL40+AL41)/2</f>
        <v>20.200131153911553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>
        <f>T44*T16</f>
        <v>19.212220403709775</v>
      </c>
      <c r="U45" s="118"/>
      <c r="V45" s="117">
        <f>V44*V16</f>
        <v>20.20923454517564</v>
      </c>
      <c r="W45" s="118"/>
      <c r="X45" s="117">
        <f>X44*X16</f>
        <v>25.369431643625202</v>
      </c>
      <c r="Y45" s="118"/>
      <c r="Z45" s="117">
        <f>Z44*Z16</f>
        <v>29.276923076923083</v>
      </c>
      <c r="AA45" s="118"/>
      <c r="AB45" s="117">
        <f>AB44*AB16</f>
        <v>30.142277825711808</v>
      </c>
      <c r="AC45" s="118"/>
      <c r="AD45" s="117">
        <f>AD44*AD16</f>
        <v>32.490495314591698</v>
      </c>
      <c r="AE45" s="118"/>
      <c r="AF45" s="117">
        <f>AF44*AF16</f>
        <v>31.192513368983949</v>
      </c>
      <c r="AG45" s="118"/>
      <c r="AH45" s="117">
        <f>AH44*AH16</f>
        <v>31.199999999999996</v>
      </c>
      <c r="AI45" s="118"/>
      <c r="AJ45" s="117">
        <f>AJ44*AJ16</f>
        <v>33.240077653149271</v>
      </c>
      <c r="AK45" s="118"/>
      <c r="AL45" s="117">
        <f>AL44*AL16</f>
        <v>31.108201977023793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>
        <f>T45-T17</f>
        <v>10.212220403709775</v>
      </c>
      <c r="U46" s="118"/>
      <c r="V46" s="117">
        <f>V45-V17</f>
        <v>10.20923454517564</v>
      </c>
      <c r="W46" s="118"/>
      <c r="X46" s="117">
        <f>X45-X17</f>
        <v>14.369431643625202</v>
      </c>
      <c r="Y46" s="118"/>
      <c r="Z46" s="117">
        <f>Z45-Z17</f>
        <v>14.276923076923083</v>
      </c>
      <c r="AA46" s="118"/>
      <c r="AB46" s="117">
        <f>AB45-AB17</f>
        <v>14.142277825711808</v>
      </c>
      <c r="AC46" s="118"/>
      <c r="AD46" s="117">
        <f>AD45-AD17</f>
        <v>16.490495314591698</v>
      </c>
      <c r="AE46" s="118"/>
      <c r="AF46" s="117">
        <f>AF45-AF17</f>
        <v>15.192513368983949</v>
      </c>
      <c r="AG46" s="118"/>
      <c r="AH46" s="117">
        <f>AH45-AH17</f>
        <v>15.199999999999996</v>
      </c>
      <c r="AI46" s="118"/>
      <c r="AJ46" s="117">
        <f>AJ45-AJ17</f>
        <v>16.240077653149271</v>
      </c>
      <c r="AK46" s="118"/>
      <c r="AL46" s="117">
        <f>AL45-AL17</f>
        <v>15.108201977023793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>
        <f>T46</f>
        <v>10.212220403709775</v>
      </c>
      <c r="U47" s="120"/>
      <c r="V47" s="119">
        <f>T47+V46</f>
        <v>20.421454948885415</v>
      </c>
      <c r="W47" s="120"/>
      <c r="X47" s="119">
        <f>V47+X46</f>
        <v>34.790886592510617</v>
      </c>
      <c r="Y47" s="120"/>
      <c r="Z47" s="119">
        <f>X47+Z46</f>
        <v>49.0678096694337</v>
      </c>
      <c r="AA47" s="120"/>
      <c r="AB47" s="119">
        <f>Z47+AB46</f>
        <v>63.210087495145508</v>
      </c>
      <c r="AC47" s="120"/>
      <c r="AD47" s="119">
        <f>AB47+AD46</f>
        <v>79.700582809737199</v>
      </c>
      <c r="AE47" s="120"/>
      <c r="AF47" s="119">
        <f>AD47+AF46</f>
        <v>94.893096178721152</v>
      </c>
      <c r="AG47" s="120"/>
      <c r="AH47" s="119">
        <f>AF47+AH46</f>
        <v>110.09309617872114</v>
      </c>
      <c r="AI47" s="120"/>
      <c r="AJ47" s="119">
        <f>AH47+AJ46</f>
        <v>126.33317383187041</v>
      </c>
      <c r="AK47" s="120"/>
      <c r="AL47" s="119">
        <f>AJ47+AL46</f>
        <v>141.44137580889421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42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16.5</v>
      </c>
      <c r="U52" s="57"/>
      <c r="V52" s="58">
        <v>15.5</v>
      </c>
      <c r="W52" s="57"/>
      <c r="X52" s="58">
        <v>19.100000000000001</v>
      </c>
      <c r="Y52" s="57"/>
      <c r="Z52" s="58">
        <v>18.7</v>
      </c>
      <c r="AA52" s="57"/>
      <c r="AB52" s="58">
        <v>18.399999999999999</v>
      </c>
      <c r="AC52" s="57"/>
      <c r="AD52" s="58">
        <v>20</v>
      </c>
      <c r="AE52" s="57"/>
      <c r="AF52" s="58">
        <v>19.3</v>
      </c>
      <c r="AG52" s="57"/>
      <c r="AH52" s="58">
        <v>18.5</v>
      </c>
      <c r="AI52" s="57"/>
      <c r="AJ52" s="58">
        <v>24.4</v>
      </c>
      <c r="AK52" s="57"/>
      <c r="AL52" s="58">
        <v>25.5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14.5</v>
      </c>
      <c r="U53" s="69"/>
      <c r="V53" s="70">
        <v>13.4</v>
      </c>
      <c r="W53" s="69"/>
      <c r="X53" s="70">
        <v>16.3</v>
      </c>
      <c r="Y53" s="69"/>
      <c r="Z53" s="70">
        <v>15.8</v>
      </c>
      <c r="AA53" s="69"/>
      <c r="AB53" s="70">
        <v>15.4</v>
      </c>
      <c r="AC53" s="69"/>
      <c r="AD53" s="70">
        <v>16.8</v>
      </c>
      <c r="AE53" s="69"/>
      <c r="AF53" s="70">
        <v>16</v>
      </c>
      <c r="AG53" s="69"/>
      <c r="AH53" s="70">
        <v>15.5</v>
      </c>
      <c r="AI53" s="69"/>
      <c r="AJ53" s="70">
        <v>20.2</v>
      </c>
      <c r="AK53" s="69"/>
      <c r="AL53" s="70">
        <v>21.2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16.899999999999999</v>
      </c>
      <c r="U54" s="69"/>
      <c r="V54" s="70">
        <v>18.3</v>
      </c>
      <c r="W54" s="69"/>
      <c r="X54" s="70">
        <v>19.5</v>
      </c>
      <c r="Y54" s="69"/>
      <c r="Z54" s="70">
        <v>18.2</v>
      </c>
      <c r="AA54" s="69"/>
      <c r="AB54" s="70">
        <v>18.8</v>
      </c>
      <c r="AC54" s="69"/>
      <c r="AD54" s="70">
        <v>18.8</v>
      </c>
      <c r="AE54" s="69"/>
      <c r="AF54" s="70">
        <v>18.899999999999999</v>
      </c>
      <c r="AG54" s="69"/>
      <c r="AH54" s="70">
        <v>21.1</v>
      </c>
      <c r="AI54" s="69"/>
      <c r="AJ54" s="70">
        <v>25.8</v>
      </c>
      <c r="AK54" s="69"/>
      <c r="AL54" s="70">
        <v>24.5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14.8</v>
      </c>
      <c r="U55" s="75"/>
      <c r="V55" s="76">
        <v>16</v>
      </c>
      <c r="W55" s="75"/>
      <c r="X55" s="76">
        <v>16.600000000000001</v>
      </c>
      <c r="Y55" s="75"/>
      <c r="Z55" s="76">
        <v>15.4</v>
      </c>
      <c r="AA55" s="75"/>
      <c r="AB55" s="76">
        <v>15.7</v>
      </c>
      <c r="AC55" s="75"/>
      <c r="AD55" s="76">
        <v>15.8</v>
      </c>
      <c r="AE55" s="75"/>
      <c r="AF55" s="76">
        <v>15.7</v>
      </c>
      <c r="AG55" s="75"/>
      <c r="AH55" s="76">
        <v>17.7</v>
      </c>
      <c r="AI55" s="75"/>
      <c r="AJ55" s="76">
        <v>21.4</v>
      </c>
      <c r="AK55" s="75"/>
      <c r="AL55" s="76">
        <v>20.399999999999999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13.793103448275861</v>
      </c>
      <c r="U56" s="113"/>
      <c r="V56" s="112">
        <f>(V52-V53)/V53*100</f>
        <v>15.671641791044774</v>
      </c>
      <c r="W56" s="113"/>
      <c r="X56" s="112">
        <f>(X52-X53)/X53*100</f>
        <v>17.177914110429452</v>
      </c>
      <c r="Y56" s="113"/>
      <c r="Z56" s="112">
        <f>(Z52-Z53)/Z53*100</f>
        <v>18.354430379746827</v>
      </c>
      <c r="AA56" s="113"/>
      <c r="AB56" s="112">
        <f>(AB52-AB53)/AB53*100</f>
        <v>19.480519480519469</v>
      </c>
      <c r="AC56" s="113"/>
      <c r="AD56" s="112">
        <f>(AD52-AD53)/AD53*100</f>
        <v>19.047619047619044</v>
      </c>
      <c r="AE56" s="113"/>
      <c r="AF56" s="112">
        <f>(AF52-AF53)/AF53*100</f>
        <v>20.625000000000004</v>
      </c>
      <c r="AG56" s="113"/>
      <c r="AH56" s="112">
        <f>(AH52-AH53)/AH53*100</f>
        <v>19.35483870967742</v>
      </c>
      <c r="AI56" s="113"/>
      <c r="AJ56" s="112">
        <f>(AJ52-AJ53)/AJ53*100</f>
        <v>20.792079207920789</v>
      </c>
      <c r="AK56" s="113"/>
      <c r="AL56" s="112">
        <f>(AL52-AL53)/AL53*100</f>
        <v>20.283018867924532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14.189189189189175</v>
      </c>
      <c r="U57" s="113"/>
      <c r="V57" s="112">
        <f>(V54-V55)/V55*100</f>
        <v>14.375000000000004</v>
      </c>
      <c r="W57" s="113"/>
      <c r="X57" s="112">
        <f>(X54-X55)/X55*100</f>
        <v>17.469879518072279</v>
      </c>
      <c r="Y57" s="113"/>
      <c r="Z57" s="112">
        <f>(Z54-Z55)/Z55*100</f>
        <v>18.181818181818173</v>
      </c>
      <c r="AA57" s="113"/>
      <c r="AB57" s="112">
        <f>(AB54-AB55)/AB55*100</f>
        <v>19.745222929936315</v>
      </c>
      <c r="AC57" s="113"/>
      <c r="AD57" s="112">
        <f>(AD54-AD55)/AD55*100</f>
        <v>18.987341772151897</v>
      </c>
      <c r="AE57" s="113"/>
      <c r="AF57" s="112">
        <f>(AF54-AF55)/AF55*100</f>
        <v>20.382165605095537</v>
      </c>
      <c r="AG57" s="113"/>
      <c r="AH57" s="112">
        <f>(AH54-AH55)/AH55*100</f>
        <v>19.209039548022609</v>
      </c>
      <c r="AI57" s="113"/>
      <c r="AJ57" s="112">
        <f>(AJ54-AJ55)/AJ55*100</f>
        <v>20.560747663551414</v>
      </c>
      <c r="AK57" s="113"/>
      <c r="AL57" s="112">
        <f>(AL54-AL55)/AL55*100</f>
        <v>20.098039215686285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44071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13.991146318732518</v>
      </c>
      <c r="U60" s="116"/>
      <c r="V60" s="115">
        <f>(V56+V57)/2</f>
        <v>15.023320895522389</v>
      </c>
      <c r="W60" s="116"/>
      <c r="X60" s="115">
        <f>(X56+X57)/2</f>
        <v>17.323896814250865</v>
      </c>
      <c r="Y60" s="116"/>
      <c r="Z60" s="115">
        <f>(Z56+Z57)/2</f>
        <v>18.268124280782502</v>
      </c>
      <c r="AA60" s="116"/>
      <c r="AB60" s="115">
        <f>(AB56+AB57)/2</f>
        <v>19.61287120522789</v>
      </c>
      <c r="AC60" s="116"/>
      <c r="AD60" s="115">
        <f>(AD56+AD57)/2</f>
        <v>19.017480409885472</v>
      </c>
      <c r="AE60" s="116"/>
      <c r="AF60" s="115">
        <f>(AF56+AF57)/2</f>
        <v>20.503582802547768</v>
      </c>
      <c r="AG60" s="116"/>
      <c r="AH60" s="115">
        <f>(AH56+AH57)/2</f>
        <v>19.281939128850013</v>
      </c>
      <c r="AI60" s="116"/>
      <c r="AJ60" s="115">
        <f>(AJ56+AJ57)/2</f>
        <v>20.676413435736102</v>
      </c>
      <c r="AK60" s="116"/>
      <c r="AL60" s="115">
        <f>(AL56+AL57)/2</f>
        <v>20.190529041805409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17.349021435228323</v>
      </c>
      <c r="U61" s="118"/>
      <c r="V61" s="117">
        <f>V60*V16</f>
        <v>19.229850746268657</v>
      </c>
      <c r="W61" s="118"/>
      <c r="X61" s="117">
        <f>X60*X16</f>
        <v>23.21402173109616</v>
      </c>
      <c r="Y61" s="118"/>
      <c r="Z61" s="117">
        <f>Z60*Z16</f>
        <v>28.132911392405052</v>
      </c>
      <c r="AA61" s="118"/>
      <c r="AB61" s="117">
        <f>AB60*AB16</f>
        <v>30.203821656050952</v>
      </c>
      <c r="AC61" s="118"/>
      <c r="AD61" s="117">
        <f>AD60*AD16</f>
        <v>29.286919831223628</v>
      </c>
      <c r="AE61" s="118"/>
      <c r="AF61" s="117">
        <f>AF60*AF16</f>
        <v>31.165445859872609</v>
      </c>
      <c r="AG61" s="118"/>
      <c r="AH61" s="117">
        <f>AH60*AH16</f>
        <v>30.079825041006021</v>
      </c>
      <c r="AI61" s="118"/>
      <c r="AJ61" s="117">
        <f>AJ60*AJ16</f>
        <v>32.048440825390955</v>
      </c>
      <c r="AK61" s="118"/>
      <c r="AL61" s="117">
        <f>AL60*AL16</f>
        <v>31.093414724380331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8.3490214352283232</v>
      </c>
      <c r="U62" s="118"/>
      <c r="V62" s="117">
        <f>V61-V17</f>
        <v>9.2298507462686565</v>
      </c>
      <c r="W62" s="118"/>
      <c r="X62" s="117">
        <f>X61-X17</f>
        <v>12.21402173109616</v>
      </c>
      <c r="Y62" s="118"/>
      <c r="Z62" s="117">
        <f>Z61-Z17</f>
        <v>13.132911392405052</v>
      </c>
      <c r="AA62" s="118"/>
      <c r="AB62" s="117">
        <f>AB61-AB17</f>
        <v>14.203821656050952</v>
      </c>
      <c r="AC62" s="118"/>
      <c r="AD62" s="117">
        <f>AD61-AD17</f>
        <v>13.286919831223628</v>
      </c>
      <c r="AE62" s="118"/>
      <c r="AF62" s="117">
        <f>AF61-AF17</f>
        <v>15.165445859872609</v>
      </c>
      <c r="AG62" s="118"/>
      <c r="AH62" s="117">
        <f>AH61-AH17</f>
        <v>14.079825041006021</v>
      </c>
      <c r="AI62" s="118"/>
      <c r="AJ62" s="117">
        <f>AJ61-AJ17</f>
        <v>15.048440825390955</v>
      </c>
      <c r="AK62" s="118"/>
      <c r="AL62" s="117">
        <f>AL61-AL17</f>
        <v>15.093414724380331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8.3490214352283232</v>
      </c>
      <c r="U63" s="120"/>
      <c r="V63" s="119">
        <f>T63+V62</f>
        <v>17.57887218149698</v>
      </c>
      <c r="W63" s="120"/>
      <c r="X63" s="119">
        <f>V63+X62</f>
        <v>29.79289391259314</v>
      </c>
      <c r="Y63" s="120"/>
      <c r="Z63" s="119">
        <f>X63+Z62</f>
        <v>42.925805304998192</v>
      </c>
      <c r="AA63" s="120"/>
      <c r="AB63" s="119">
        <f>Z63+AB62</f>
        <v>57.129626961049141</v>
      </c>
      <c r="AC63" s="120"/>
      <c r="AD63" s="119">
        <f>AB63+AD62</f>
        <v>70.416546792272769</v>
      </c>
      <c r="AE63" s="120"/>
      <c r="AF63" s="119">
        <f>AD63+AF62</f>
        <v>85.581992652145374</v>
      </c>
      <c r="AG63" s="120"/>
      <c r="AH63" s="119">
        <f>AF63+AH62</f>
        <v>99.661817693151391</v>
      </c>
      <c r="AI63" s="120"/>
      <c r="AJ63" s="119">
        <f>AH63+AJ62</f>
        <v>114.71025851854235</v>
      </c>
      <c r="AK63" s="120"/>
      <c r="AL63" s="119">
        <f>AJ63+AL62</f>
        <v>129.80367324292268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45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45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45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46</v>
      </c>
      <c r="B70" s="129"/>
      <c r="C70" s="140" t="s">
        <v>47</v>
      </c>
      <c r="D70" s="140" t="s">
        <v>48</v>
      </c>
      <c r="E70" s="140" t="s">
        <v>49</v>
      </c>
      <c r="F70" s="140" t="s">
        <v>50</v>
      </c>
      <c r="G70" s="140" t="s">
        <v>51</v>
      </c>
      <c r="H70" s="140" t="s">
        <v>52</v>
      </c>
      <c r="I70" s="140" t="s">
        <v>53</v>
      </c>
      <c r="J70" s="140" t="s">
        <v>54</v>
      </c>
      <c r="K70" s="140" t="s">
        <v>55</v>
      </c>
      <c r="L70" s="140" t="s">
        <v>56</v>
      </c>
      <c r="M70" s="140" t="s">
        <v>57</v>
      </c>
      <c r="N70" s="141" t="s">
        <v>58</v>
      </c>
      <c r="O70" s="142"/>
      <c r="P70" s="143" t="s">
        <v>53</v>
      </c>
      <c r="Q70" s="143" t="s">
        <v>59</v>
      </c>
      <c r="R70" s="143" t="s">
        <v>59</v>
      </c>
      <c r="S70" s="143" t="s">
        <v>60</v>
      </c>
      <c r="T70" s="143" t="s">
        <v>61</v>
      </c>
      <c r="U70" s="143" t="s">
        <v>52</v>
      </c>
      <c r="V70" s="143" t="s">
        <v>62</v>
      </c>
      <c r="W70" s="143" t="s">
        <v>63</v>
      </c>
      <c r="X70" s="143" t="s">
        <v>64</v>
      </c>
      <c r="Y70" s="143" t="s">
        <v>58</v>
      </c>
      <c r="Z70" s="144" t="s">
        <v>65</v>
      </c>
      <c r="AA70" s="145"/>
      <c r="AB70" s="143" t="s">
        <v>66</v>
      </c>
      <c r="AC70" s="143" t="s">
        <v>67</v>
      </c>
      <c r="AD70" s="143" t="s">
        <v>58</v>
      </c>
      <c r="AE70" s="143" t="s">
        <v>68</v>
      </c>
      <c r="AF70" s="143" t="s">
        <v>58</v>
      </c>
      <c r="AG70" s="143" t="s">
        <v>69</v>
      </c>
      <c r="AH70" s="143" t="s">
        <v>70</v>
      </c>
      <c r="AI70" s="143" t="s">
        <v>61</v>
      </c>
      <c r="AJ70" s="143" t="s">
        <v>71</v>
      </c>
      <c r="AK70" s="143" t="s">
        <v>72</v>
      </c>
      <c r="AL70" s="144" t="s">
        <v>73</v>
      </c>
      <c r="AM70" s="145"/>
    </row>
    <row r="71" spans="1:39" ht="13.5" thickBot="1" x14ac:dyDescent="0.25">
      <c r="A71" s="136" t="s">
        <v>74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75</v>
      </c>
      <c r="B72" s="129"/>
      <c r="C72" s="140"/>
      <c r="D72" s="140"/>
      <c r="E72" s="140" t="s">
        <v>76</v>
      </c>
      <c r="F72" s="140"/>
      <c r="G72" s="140" t="s">
        <v>77</v>
      </c>
      <c r="H72" s="140"/>
      <c r="I72" s="140"/>
      <c r="J72" s="140"/>
      <c r="K72" s="140"/>
      <c r="L72" s="140"/>
      <c r="M72" s="140"/>
      <c r="N72" s="141" t="s">
        <v>76</v>
      </c>
      <c r="O72" s="142"/>
      <c r="P72" s="140"/>
      <c r="Q72" s="140" t="s">
        <v>78</v>
      </c>
      <c r="R72" s="140"/>
      <c r="S72" s="140"/>
      <c r="T72" s="140"/>
      <c r="U72" s="140"/>
      <c r="V72" s="140"/>
      <c r="W72" s="140"/>
      <c r="X72" s="140"/>
      <c r="Y72" s="140" t="s">
        <v>77</v>
      </c>
      <c r="Z72" s="141" t="s">
        <v>78</v>
      </c>
      <c r="AA72" s="142"/>
      <c r="AB72" s="143"/>
      <c r="AC72" s="143" t="s">
        <v>77</v>
      </c>
      <c r="AD72" s="143"/>
      <c r="AE72" s="143"/>
      <c r="AF72" s="143"/>
      <c r="AG72" s="143" t="s">
        <v>77</v>
      </c>
      <c r="AH72" s="143" t="s">
        <v>79</v>
      </c>
      <c r="AI72" s="143" t="s">
        <v>77</v>
      </c>
      <c r="AJ72" s="143" t="s">
        <v>77</v>
      </c>
      <c r="AK72" s="143"/>
      <c r="AL72" s="144" t="s">
        <v>79</v>
      </c>
      <c r="AM72" s="145"/>
    </row>
    <row r="73" spans="1:39" ht="13.5" thickBot="1" x14ac:dyDescent="0.25">
      <c r="A73" s="136" t="s">
        <v>80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81</v>
      </c>
      <c r="D77" s="152"/>
      <c r="E77" s="153" t="s">
        <v>82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83</v>
      </c>
      <c r="U77" s="16"/>
      <c r="V77" s="16"/>
      <c r="W77" s="16"/>
      <c r="X77" s="16"/>
      <c r="Y77" s="16"/>
      <c r="Z77" s="16"/>
      <c r="AA77" s="155"/>
      <c r="AB77" s="155" t="s">
        <v>84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85</v>
      </c>
      <c r="D78" s="18"/>
      <c r="E78" s="156"/>
      <c r="F78" s="156"/>
      <c r="G78" s="156"/>
      <c r="H78" s="156"/>
      <c r="I78" s="156"/>
      <c r="J78" s="156"/>
      <c r="K78" s="157" t="s">
        <v>86</v>
      </c>
      <c r="L78" s="157"/>
      <c r="M78" s="157"/>
      <c r="N78" s="109"/>
      <c r="O78" s="109"/>
      <c r="P78" s="109"/>
      <c r="Q78" s="109"/>
      <c r="R78" s="109"/>
      <c r="S78" s="109"/>
      <c r="T78" s="18" t="s">
        <v>85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86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87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2022-01-17T13:54:53Z</dcterms:modified>
</cp:coreProperties>
</file>