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черв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<sst xmlns="http://schemas.openxmlformats.org/spreadsheetml/2006/main" count="168" uniqueCount="107">
  <si>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</si>
  <si>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</si>
  <si>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</si>
  <si>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</si>
  <si>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</si>
  <si>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</si>
  <si>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</si>
  <si>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</si>
  <si>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</si>
  <si>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</si>
  <si>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</si>
  <si>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</si>
  <si>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</si>
  <si>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</si>
  <si>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</si>
  <si>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</si>
  <si>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</si>
  <si>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</si>
  <si>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</si>
  <si>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</si>
  <si>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</si>
  <si>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</si>
  <si>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</si>
  <si>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</si>
  <si>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</si>
  <si>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</si>
  <si>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</si>
  <si>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</si>
  <si>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</si>
  <si>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</si>
  <si>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</si>
  <si>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</si>
  <si>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</si>
  <si>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</si>
  <si>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</si>
  <si>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</si>
  <si>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</si>
  <si>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</si>
  <si>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</si>
  <si>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</si>
  <si>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</si>
  <si>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</si>
  <si>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</si>
  <si>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</si>
  <si>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___Проби не відбирались через перезволоження грунту__________________________________________________________________________________________________________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</si>
  <si>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</si>
  <si>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</si>
  <si>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</si>
  <si>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11.8</t>
  </si>
  <si>
    <t>10.7</t>
  </si>
  <si>
    <t>9.9</t>
  </si>
  <si>
    <t>11.9</t>
  </si>
  <si>
    <t>9.5</t>
  </si>
  <si>
    <t>11.5</t>
  </si>
  <si>
    <t>13.9</t>
  </si>
  <si>
    <t>18.3</t>
  </si>
  <si>
    <t>22.0</t>
  </si>
  <si>
    <t>22.6</t>
  </si>
  <si>
    <t>22.1</t>
  </si>
  <si>
    <t>14.9</t>
  </si>
  <si>
    <t>23.4</t>
  </si>
  <si>
    <t>24.7</t>
  </si>
  <si>
    <t>25.2</t>
  </si>
  <si>
    <t>23.3</t>
  </si>
  <si>
    <t>19.9</t>
  </si>
  <si>
    <t>21.5</t>
  </si>
  <si>
    <t>20.6</t>
  </si>
  <si>
    <t>19.5</t>
  </si>
  <si>
    <t>19.2</t>
  </si>
  <si>
    <t>21.3</t>
  </si>
  <si>
    <t>20.4</t>
  </si>
  <si>
    <t>21.2</t>
  </si>
  <si>
    <t>21.6</t>
  </si>
  <si>
    <t>20.8</t>
  </si>
  <si>
    <t>22.5</t>
  </si>
  <si>
    <t>22.8</t>
  </si>
  <si>
    <t>повітря,  °С</t>
  </si>
  <si>
    <t>Сума</t>
  </si>
  <si>
    <t>2.9</t>
  </si>
  <si>
    <t>4.9</t>
  </si>
  <si>
    <t>17.7</t>
  </si>
  <si>
    <t>4.6</t>
  </si>
  <si>
    <t>0.0</t>
  </si>
  <si>
    <t>0.6</t>
  </si>
  <si>
    <t>0.8</t>
  </si>
  <si>
    <t>1.5</t>
  </si>
  <si>
    <t>33.0</t>
  </si>
  <si>
    <t>9.3</t>
  </si>
  <si>
    <t>2.7</t>
  </si>
  <si>
    <t>0.7</t>
  </si>
  <si>
    <t>3.8</t>
  </si>
  <si>
    <t>26.9</t>
  </si>
  <si>
    <t>0.9</t>
  </si>
  <si>
    <t>48.9</t>
  </si>
  <si>
    <t>22.7</t>
  </si>
  <si>
    <t>7.7</t>
  </si>
  <si>
    <t>7.5</t>
  </si>
  <si>
    <t>40.1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</si>
  <si>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</si>
  <si>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</si>
  <si>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</si>
  <si>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</si>
  <si>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СМ  Заболотна Л.І.</t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</si>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</sst>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Q15" sqref="AQ15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24.7</v>
      </c>
      <c r="U20" s="57"/>
      <c r="V20" s="58">
        <v>31.4</v>
      </c>
      <c r="W20" s="57"/>
      <c r="X20" s="58">
        <v>22.7</v>
      </c>
      <c r="Y20" s="57"/>
      <c r="Z20" s="58">
        <v>24.8</v>
      </c>
      <c r="AA20" s="57"/>
      <c r="AB20" s="58">
        <v>26.9</v>
      </c>
      <c r="AC20" s="57"/>
      <c r="AD20" s="58">
        <v>26.6</v>
      </c>
      <c r="AE20" s="57"/>
      <c r="AF20" s="58">
        <v>30.4</v>
      </c>
      <c r="AG20" s="57"/>
      <c r="AH20" s="58">
        <v>28</v>
      </c>
      <c r="AI20" s="57"/>
      <c r="AJ20" s="58">
        <v>30.6</v>
      </c>
      <c r="AK20" s="57"/>
      <c r="AL20" s="58">
        <v>29.9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20.399999999999999</v>
      </c>
      <c r="U21" s="69"/>
      <c r="V21" s="70">
        <v>25.6</v>
      </c>
      <c r="W21" s="69"/>
      <c r="X21" s="70">
        <v>18.8</v>
      </c>
      <c r="Y21" s="69"/>
      <c r="Z21" s="70">
        <v>20.399999999999999</v>
      </c>
      <c r="AA21" s="69"/>
      <c r="AB21" s="70">
        <v>22.1</v>
      </c>
      <c r="AC21" s="69"/>
      <c r="AD21" s="70">
        <v>21.9</v>
      </c>
      <c r="AE21" s="69"/>
      <c r="AF21" s="70">
        <v>24.8</v>
      </c>
      <c r="AG21" s="69"/>
      <c r="AH21" s="70">
        <v>23.1</v>
      </c>
      <c r="AI21" s="69"/>
      <c r="AJ21" s="70">
        <v>24.9</v>
      </c>
      <c r="AK21" s="69"/>
      <c r="AL21" s="70">
        <v>24.5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24.1</v>
      </c>
      <c r="U22" s="69"/>
      <c r="V22" s="70">
        <v>24.3</v>
      </c>
      <c r="W22" s="69"/>
      <c r="X22" s="70">
        <v>25.5</v>
      </c>
      <c r="Y22" s="69"/>
      <c r="Z22" s="70">
        <v>24.3</v>
      </c>
      <c r="AA22" s="69"/>
      <c r="AB22" s="70">
        <v>24.9</v>
      </c>
      <c r="AC22" s="69"/>
      <c r="AD22" s="70">
        <v>26</v>
      </c>
      <c r="AE22" s="69"/>
      <c r="AF22" s="70">
        <v>30.3</v>
      </c>
      <c r="AG22" s="69"/>
      <c r="AH22" s="70">
        <v>27</v>
      </c>
      <c r="AI22" s="69"/>
      <c r="AJ22" s="70">
        <v>29.9</v>
      </c>
      <c r="AK22" s="69"/>
      <c r="AL22" s="70">
        <v>30.6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19.899999999999999</v>
      </c>
      <c r="U23" s="75"/>
      <c r="V23" s="76">
        <v>20</v>
      </c>
      <c r="W23" s="75"/>
      <c r="X23" s="76">
        <v>21</v>
      </c>
      <c r="Y23" s="75"/>
      <c r="Z23" s="76">
        <v>20</v>
      </c>
      <c r="AA23" s="75"/>
      <c r="AB23" s="76">
        <v>20.5</v>
      </c>
      <c r="AC23" s="75"/>
      <c r="AD23" s="76">
        <v>21.4</v>
      </c>
      <c r="AE23" s="75"/>
      <c r="AF23" s="76">
        <v>24.8</v>
      </c>
      <c r="AG23" s="75"/>
      <c r="AH23" s="76">
        <v>22.2</v>
      </c>
      <c r="AI23" s="75"/>
      <c r="AJ23" s="76">
        <v>24.4</v>
      </c>
      <c r="AK23" s="75"/>
      <c r="AL23" s="76">
        <v>25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21.078431372549026</v>
      </c>
      <c r="U24" s="82"/>
      <c r="V24" s="81">
        <f>(V20-V21)/V21*100</f>
        <v>22.656249999999989</v>
      </c>
      <c r="W24" s="82"/>
      <c r="X24" s="81">
        <f>(X20-X21)/X21*100</f>
        <v>20.744680851063819</v>
      </c>
      <c r="Y24" s="82"/>
      <c r="Z24" s="81">
        <f>(Z20-Z21)/Z21*100</f>
        <v>21.568627450980404</v>
      </c>
      <c r="AA24" s="82"/>
      <c r="AB24" s="81">
        <f>(AB20-AB21)/AB21*100</f>
        <v>21.719457013574647</v>
      </c>
      <c r="AC24" s="82"/>
      <c r="AD24" s="81">
        <f>(AD20-AD21)/AD21*100</f>
        <v>21.461187214611886</v>
      </c>
      <c r="AE24" s="82"/>
      <c r="AF24" s="81">
        <f>(AF20-AF21)/AF21*100</f>
        <v>22.580645161290313</v>
      </c>
      <c r="AG24" s="82"/>
      <c r="AH24" s="81">
        <f>(AH20-AH21)/AH21*100</f>
        <v>21.212121212121204</v>
      </c>
      <c r="AI24" s="82"/>
      <c r="AJ24" s="81">
        <f>(AJ20-AJ21)/AJ21*100</f>
        <v>22.891566265060252</v>
      </c>
      <c r="AK24" s="82"/>
      <c r="AL24" s="81">
        <f>(AL20-AL21)/AL21*100</f>
        <v>22.040816326530607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21.105527638190971</v>
      </c>
      <c r="U25" s="82"/>
      <c r="V25" s="81">
        <f>(V22-V23)/V23*100</f>
        <v>21.500000000000004</v>
      </c>
      <c r="W25" s="82"/>
      <c r="X25" s="81">
        <f>(X22-X23)/X23*100</f>
        <v>21.428571428571427</v>
      </c>
      <c r="Y25" s="82"/>
      <c r="Z25" s="81">
        <f>(Z22-Z23)/Z23*100</f>
        <v>21.500000000000004</v>
      </c>
      <c r="AA25" s="82"/>
      <c r="AB25" s="81">
        <f>(AB22-AB23)/AB23*100</f>
        <v>21.463414634146336</v>
      </c>
      <c r="AC25" s="82"/>
      <c r="AD25" s="81">
        <f>(AD22-AD23)/AD23*100</f>
        <v>21.495327102803746</v>
      </c>
      <c r="AE25" s="82"/>
      <c r="AF25" s="81">
        <f>(AF22-AF23)/AF23*100</f>
        <v>22.177419354838708</v>
      </c>
      <c r="AG25" s="82"/>
      <c r="AH25" s="81">
        <f>(AH22-AH23)/AH23*100</f>
        <v>21.621621621621625</v>
      </c>
      <c r="AI25" s="82"/>
      <c r="AJ25" s="81">
        <f>(AJ22-AJ23)/AJ23*100</f>
        <v>22.540983606557376</v>
      </c>
      <c r="AK25" s="82"/>
      <c r="AL25" s="81">
        <f>(AL22-AL23)/AL23*100</f>
        <v>22.400000000000006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43991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21.091979505369999</v>
      </c>
      <c r="U28" s="95"/>
      <c r="V28" s="94">
        <f>(V24+V25)/2</f>
        <v>22.078124999999996</v>
      </c>
      <c r="W28" s="95"/>
      <c r="X28" s="94">
        <f>(X24+X25)/2</f>
        <v>21.086626139817625</v>
      </c>
      <c r="Y28" s="95"/>
      <c r="Z28" s="94">
        <f>(Z24+Z25)/2</f>
        <v>21.534313725490204</v>
      </c>
      <c r="AA28" s="95"/>
      <c r="AB28" s="94">
        <f>(AB24+AB25)/2</f>
        <v>21.591435823860493</v>
      </c>
      <c r="AC28" s="95"/>
      <c r="AD28" s="94">
        <f>(AD24+AD25)/2</f>
        <v>21.478257158707816</v>
      </c>
      <c r="AE28" s="95"/>
      <c r="AF28" s="94">
        <f>(AF24+AF25)/2</f>
        <v>22.379032258064512</v>
      </c>
      <c r="AG28" s="95"/>
      <c r="AH28" s="94">
        <f>(AH24+AH25)/2</f>
        <v>21.416871416871416</v>
      </c>
      <c r="AI28" s="95"/>
      <c r="AJ28" s="94">
        <f>(AJ24+AJ25)/2</f>
        <v>22.716274935808812</v>
      </c>
      <c r="AK28" s="95"/>
      <c r="AL28" s="94">
        <f>(AL24+AL25)/2</f>
        <v>22.220408163265304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26.154054586658798</v>
      </c>
      <c r="U29" s="99"/>
      <c r="V29" s="98">
        <f>V28*V16</f>
        <v>28.259999999999994</v>
      </c>
      <c r="W29" s="99"/>
      <c r="X29" s="98">
        <f>X28*X16</f>
        <v>28.256079027355618</v>
      </c>
      <c r="Y29" s="99"/>
      <c r="Z29" s="98">
        <f>Z28*Z16</f>
        <v>33.162843137254917</v>
      </c>
      <c r="AA29" s="99"/>
      <c r="AB29" s="98">
        <f>AB28*AB16</f>
        <v>33.250811168745159</v>
      </c>
      <c r="AC29" s="99"/>
      <c r="AD29" s="98">
        <f>AD28*AD16</f>
        <v>33.07651602441004</v>
      </c>
      <c r="AE29" s="99"/>
      <c r="AF29" s="98">
        <f>AF28*AF16</f>
        <v>34.016129032258057</v>
      </c>
      <c r="AG29" s="99"/>
      <c r="AH29" s="98">
        <f>AH28*AH16</f>
        <v>33.41031941031941</v>
      </c>
      <c r="AI29" s="99"/>
      <c r="AJ29" s="98">
        <f>AJ28*AJ16</f>
        <v>35.210226150503658</v>
      </c>
      <c r="AK29" s="99"/>
      <c r="AL29" s="98">
        <f>AL28*AL16</f>
        <v>34.219428571428573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17.154054586658798</v>
      </c>
      <c r="U30" s="99"/>
      <c r="V30" s="98">
        <f>V29-V17</f>
        <v>18.259999999999994</v>
      </c>
      <c r="W30" s="99"/>
      <c r="X30" s="98">
        <f>X29-X17</f>
        <v>17.256079027355618</v>
      </c>
      <c r="Y30" s="99"/>
      <c r="Z30" s="98">
        <f>Z29-Z17</f>
        <v>18.162843137254917</v>
      </c>
      <c r="AA30" s="99"/>
      <c r="AB30" s="98">
        <f>AB29-AB17</f>
        <v>17.250811168745159</v>
      </c>
      <c r="AC30" s="99"/>
      <c r="AD30" s="98">
        <f>AD29-AD17</f>
        <v>17.07651602441004</v>
      </c>
      <c r="AE30" s="99"/>
      <c r="AF30" s="98">
        <f>AF29-AF17</f>
        <v>18.016129032258057</v>
      </c>
      <c r="AG30" s="99"/>
      <c r="AH30" s="98">
        <f>AH29-AH17</f>
        <v>17.41031941031941</v>
      </c>
      <c r="AI30" s="99"/>
      <c r="AJ30" s="98">
        <f>AJ29-AJ17</f>
        <v>18.210226150503658</v>
      </c>
      <c r="AK30" s="99"/>
      <c r="AL30" s="98">
        <f>AL29-AL17</f>
        <v>18.219428571428573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17.154054586658798</v>
      </c>
      <c r="U31" s="104"/>
      <c r="V31" s="103">
        <f>T31+V30</f>
        <v>35.414054586658793</v>
      </c>
      <c r="W31" s="104"/>
      <c r="X31" s="103">
        <f>V31+X30</f>
        <v>52.670133614014411</v>
      </c>
      <c r="Y31" s="104"/>
      <c r="Z31" s="103">
        <f>X31+Z30</f>
        <v>70.832976751269328</v>
      </c>
      <c r="AA31" s="104"/>
      <c r="AB31" s="103">
        <f>Z31+AB30</f>
        <v>88.083787920014487</v>
      </c>
      <c r="AC31" s="104"/>
      <c r="AD31" s="103">
        <f>AB31+AD30</f>
        <v>105.16030394442453</v>
      </c>
      <c r="AE31" s="104"/>
      <c r="AF31" s="103">
        <f>AD31+AF30</f>
        <v>123.17643297668258</v>
      </c>
      <c r="AG31" s="104"/>
      <c r="AH31" s="103">
        <f>AF31+AH30</f>
        <v>140.58675238700198</v>
      </c>
      <c r="AI31" s="104"/>
      <c r="AJ31" s="103">
        <f>AH31+AJ30</f>
        <v>158.79697853750565</v>
      </c>
      <c r="AK31" s="104"/>
      <c r="AL31" s="103">
        <f>AJ31+AL30</f>
        <v>177.01640710893423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44000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 t="e">
        <f>(T40+T41)/2</f>
        <v>#DIV/0!</v>
      </c>
      <c r="U44" s="116"/>
      <c r="V44" s="115" t="e">
        <f>(V40+V41)/2</f>
        <v>#DIV/0!</v>
      </c>
      <c r="W44" s="116"/>
      <c r="X44" s="115" t="e">
        <f>(X40+X41)/2</f>
        <v>#DIV/0!</v>
      </c>
      <c r="Y44" s="116"/>
      <c r="Z44" s="115" t="e">
        <f>(Z40+Z41)/2</f>
        <v>#DIV/0!</v>
      </c>
      <c r="AA44" s="116"/>
      <c r="AB44" s="115" t="e">
        <f>(AB40+AB41)/2</f>
        <v>#DIV/0!</v>
      </c>
      <c r="AC44" s="116"/>
      <c r="AD44" s="115" t="e">
        <f>(AD40+AD41)/2</f>
        <v>#DIV/0!</v>
      </c>
      <c r="AE44" s="116"/>
      <c r="AF44" s="115" t="e">
        <f>(AF40+AF41)/2</f>
        <v>#DIV/0!</v>
      </c>
      <c r="AG44" s="116"/>
      <c r="AH44" s="115" t="e">
        <f>(AH40+AH41)/2</f>
        <v>#DIV/0!</v>
      </c>
      <c r="AI44" s="116"/>
      <c r="AJ44" s="115" t="e">
        <f>(AJ40+AJ41)/2</f>
        <v>#DIV/0!</v>
      </c>
      <c r="AK44" s="116"/>
      <c r="AL44" s="115" t="e">
        <f>(AL40+AL41)/2</f>
        <v>#DIV/0!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 t="e">
        <f>T44*T16</f>
        <v>#DIV/0!</v>
      </c>
      <c r="U45" s="118"/>
      <c r="V45" s="117" t="e">
        <f>V44*V16</f>
        <v>#DIV/0!</v>
      </c>
      <c r="W45" s="118"/>
      <c r="X45" s="117" t="e">
        <f>X44*X16</f>
        <v>#DIV/0!</v>
      </c>
      <c r="Y45" s="118"/>
      <c r="Z45" s="117" t="e">
        <f>Z44*Z16</f>
        <v>#DIV/0!</v>
      </c>
      <c r="AA45" s="118"/>
      <c r="AB45" s="117" t="e">
        <f>AB44*AB16</f>
        <v>#DIV/0!</v>
      </c>
      <c r="AC45" s="118"/>
      <c r="AD45" s="117" t="e">
        <f>AD44*AD16</f>
        <v>#DIV/0!</v>
      </c>
      <c r="AE45" s="118"/>
      <c r="AF45" s="117" t="e">
        <f>AF44*AF16</f>
        <v>#DIV/0!</v>
      </c>
      <c r="AG45" s="118"/>
      <c r="AH45" s="117" t="e">
        <f>AH44*AH16</f>
        <v>#DIV/0!</v>
      </c>
      <c r="AI45" s="118"/>
      <c r="AJ45" s="117" t="e">
        <f>AJ44*AJ16</f>
        <v>#DIV/0!</v>
      </c>
      <c r="AK45" s="118"/>
      <c r="AL45" s="117" t="e">
        <f>AL44*AL16</f>
        <v>#DIV/0!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 t="e">
        <f>T45-T17</f>
        <v>#DIV/0!</v>
      </c>
      <c r="U46" s="118"/>
      <c r="V46" s="117" t="e">
        <f>V45-V17</f>
        <v>#DIV/0!</v>
      </c>
      <c r="W46" s="118"/>
      <c r="X46" s="117" t="e">
        <f>X45-X17</f>
        <v>#DIV/0!</v>
      </c>
      <c r="Y46" s="118"/>
      <c r="Z46" s="117" t="e">
        <f>Z45-Z17</f>
        <v>#DIV/0!</v>
      </c>
      <c r="AA46" s="118"/>
      <c r="AB46" s="117" t="e">
        <f>AB45-AB17</f>
        <v>#DIV/0!</v>
      </c>
      <c r="AC46" s="118"/>
      <c r="AD46" s="117" t="e">
        <f>AD45-AD17</f>
        <v>#DIV/0!</v>
      </c>
      <c r="AE46" s="118"/>
      <c r="AF46" s="117" t="e">
        <f>AF45-AF17</f>
        <v>#DIV/0!</v>
      </c>
      <c r="AG46" s="118"/>
      <c r="AH46" s="117" t="e">
        <f>AH45-AH17</f>
        <v>#DIV/0!</v>
      </c>
      <c r="AI46" s="118"/>
      <c r="AJ46" s="117" t="e">
        <f>AJ45-AJ17</f>
        <v>#DIV/0!</v>
      </c>
      <c r="AK46" s="118"/>
      <c r="AL46" s="117" t="e">
        <f>AL45-AL17</f>
        <v>#DIV/0!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 t="e">
        <f>T46</f>
        <v>#DIV/0!</v>
      </c>
      <c r="U47" s="120"/>
      <c r="V47" s="119" t="e">
        <f>T47+V46</f>
        <v>#DIV/0!</v>
      </c>
      <c r="W47" s="120"/>
      <c r="X47" s="119" t="e">
        <f>V47+X46</f>
        <v>#DIV/0!</v>
      </c>
      <c r="Y47" s="120"/>
      <c r="Z47" s="119" t="e">
        <f>X47+Z46</f>
        <v>#DIV/0!</v>
      </c>
      <c r="AA47" s="120"/>
      <c r="AB47" s="119" t="e">
        <f>Z47+AB46</f>
        <v>#DIV/0!</v>
      </c>
      <c r="AC47" s="120"/>
      <c r="AD47" s="119" t="e">
        <f>AB47+AD46</f>
        <v>#DIV/0!</v>
      </c>
      <c r="AE47" s="120"/>
      <c r="AF47" s="119" t="e">
        <f>AD47+AF46</f>
        <v>#DIV/0!</v>
      </c>
      <c r="AG47" s="120"/>
      <c r="AH47" s="119" t="e">
        <f>AF47+AH46</f>
        <v>#DIV/0!</v>
      </c>
      <c r="AI47" s="120"/>
      <c r="AJ47" s="119" t="e">
        <f>AH47+AJ46</f>
        <v>#DIV/0!</v>
      </c>
      <c r="AK47" s="120"/>
      <c r="AL47" s="119" t="e">
        <f>AJ47+AL46</f>
        <v>#DIV/0!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27.2</v>
      </c>
      <c r="U52" s="57"/>
      <c r="V52" s="58">
        <v>28.4</v>
      </c>
      <c r="W52" s="57"/>
      <c r="X52" s="58">
        <v>25.4</v>
      </c>
      <c r="Y52" s="57"/>
      <c r="Z52" s="58">
        <v>27.2</v>
      </c>
      <c r="AA52" s="57"/>
      <c r="AB52" s="58">
        <v>29.3</v>
      </c>
      <c r="AC52" s="57"/>
      <c r="AD52" s="58">
        <v>24.3</v>
      </c>
      <c r="AE52" s="57"/>
      <c r="AF52" s="58">
        <v>26.6</v>
      </c>
      <c r="AG52" s="57"/>
      <c r="AH52" s="58">
        <v>23.3</v>
      </c>
      <c r="AI52" s="57"/>
      <c r="AJ52" s="58">
        <v>28.5</v>
      </c>
      <c r="AK52" s="57"/>
      <c r="AL52" s="58">
        <v>29.7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22.3</v>
      </c>
      <c r="U53" s="69"/>
      <c r="V53" s="70">
        <v>23.1</v>
      </c>
      <c r="W53" s="69"/>
      <c r="X53" s="70">
        <v>21</v>
      </c>
      <c r="Y53" s="69"/>
      <c r="Z53" s="70">
        <v>22.3</v>
      </c>
      <c r="AA53" s="69"/>
      <c r="AB53" s="70">
        <v>23.7</v>
      </c>
      <c r="AC53" s="69"/>
      <c r="AD53" s="70">
        <v>19.7</v>
      </c>
      <c r="AE53" s="69"/>
      <c r="AF53" s="70">
        <v>21.6</v>
      </c>
      <c r="AG53" s="69"/>
      <c r="AH53" s="70">
        <v>19</v>
      </c>
      <c r="AI53" s="69"/>
      <c r="AJ53" s="70">
        <v>23.2</v>
      </c>
      <c r="AK53" s="69"/>
      <c r="AL53" s="70">
        <v>24.3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26.6</v>
      </c>
      <c r="U54" s="69"/>
      <c r="V54" s="70">
        <v>28.1</v>
      </c>
      <c r="W54" s="69"/>
      <c r="X54" s="70">
        <v>25.9</v>
      </c>
      <c r="Y54" s="69"/>
      <c r="Z54" s="70">
        <v>29.5</v>
      </c>
      <c r="AA54" s="69"/>
      <c r="AB54" s="70">
        <v>30.1</v>
      </c>
      <c r="AC54" s="69"/>
      <c r="AD54" s="70">
        <v>23.6</v>
      </c>
      <c r="AE54" s="69"/>
      <c r="AF54" s="70">
        <v>28.8</v>
      </c>
      <c r="AG54" s="69"/>
      <c r="AH54" s="70">
        <v>24</v>
      </c>
      <c r="AI54" s="69"/>
      <c r="AJ54" s="70">
        <v>26.6</v>
      </c>
      <c r="AK54" s="69"/>
      <c r="AL54" s="70">
        <v>27.5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21.8</v>
      </c>
      <c r="U55" s="75"/>
      <c r="V55" s="76">
        <v>22.9</v>
      </c>
      <c r="W55" s="75"/>
      <c r="X55" s="76">
        <v>21.4</v>
      </c>
      <c r="Y55" s="75"/>
      <c r="Z55" s="76">
        <v>24.1</v>
      </c>
      <c r="AA55" s="75"/>
      <c r="AB55" s="76">
        <v>24.4</v>
      </c>
      <c r="AC55" s="75"/>
      <c r="AD55" s="76">
        <v>19.100000000000001</v>
      </c>
      <c r="AE55" s="75"/>
      <c r="AF55" s="76">
        <v>23.4</v>
      </c>
      <c r="AG55" s="75"/>
      <c r="AH55" s="76">
        <v>19.600000000000001</v>
      </c>
      <c r="AI55" s="75"/>
      <c r="AJ55" s="76">
        <v>21.7</v>
      </c>
      <c r="AK55" s="75"/>
      <c r="AL55" s="76">
        <v>22.5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21.973094170403581</v>
      </c>
      <c r="U56" s="113"/>
      <c r="V56" s="112">
        <f>(V52-V53)/V53*100</f>
        <v>22.943722943722928</v>
      </c>
      <c r="W56" s="113"/>
      <c r="X56" s="112">
        <f>(X52-X53)/X53*100</f>
        <v>20.952380952380945</v>
      </c>
      <c r="Y56" s="113"/>
      <c r="Z56" s="112">
        <f>(Z52-Z53)/Z53*100</f>
        <v>21.973094170403581</v>
      </c>
      <c r="AA56" s="113"/>
      <c r="AB56" s="112">
        <f>(AB52-AB53)/AB53*100</f>
        <v>23.628691983122369</v>
      </c>
      <c r="AC56" s="113"/>
      <c r="AD56" s="112">
        <f>(AD52-AD53)/AD53*100</f>
        <v>23.350253807106608</v>
      </c>
      <c r="AE56" s="113"/>
      <c r="AF56" s="112">
        <f>(AF52-AF53)/AF53*100</f>
        <v>23.148148148148145</v>
      </c>
      <c r="AG56" s="113"/>
      <c r="AH56" s="112">
        <f>(AH52-AH53)/AH53*100</f>
        <v>22.631578947368425</v>
      </c>
      <c r="AI56" s="113"/>
      <c r="AJ56" s="112">
        <f>(AJ52-AJ53)/AJ53*100</f>
        <v>22.8448275862069</v>
      </c>
      <c r="AK56" s="113"/>
      <c r="AL56" s="112">
        <f>(AL52-AL53)/AL53*100</f>
        <v>22.222222222222214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22.018348623853214</v>
      </c>
      <c r="U57" s="113"/>
      <c r="V57" s="112">
        <f>(V54-V55)/V55*100</f>
        <v>22.707423580786042</v>
      </c>
      <c r="W57" s="113"/>
      <c r="X57" s="112">
        <f>(X54-X55)/X55*100</f>
        <v>21.028037383177573</v>
      </c>
      <c r="Y57" s="113"/>
      <c r="Z57" s="112">
        <f>(Z54-Z55)/Z55*100</f>
        <v>22.406639004149369</v>
      </c>
      <c r="AA57" s="113"/>
      <c r="AB57" s="112">
        <f>(AB54-AB55)/AB55*100</f>
        <v>23.360655737704931</v>
      </c>
      <c r="AC57" s="113"/>
      <c r="AD57" s="112">
        <f>(AD54-AD55)/AD55*100</f>
        <v>23.560209424083766</v>
      </c>
      <c r="AE57" s="113"/>
      <c r="AF57" s="112">
        <f>(AF54-AF55)/AF55*100</f>
        <v>23.076923076923087</v>
      </c>
      <c r="AG57" s="113"/>
      <c r="AH57" s="112">
        <f>(AH54-AH55)/AH55*100</f>
        <v>22.448979591836725</v>
      </c>
      <c r="AI57" s="113"/>
      <c r="AJ57" s="112">
        <f>(AJ54-AJ55)/AJ55*100</f>
        <v>22.580645161290334</v>
      </c>
      <c r="AK57" s="113"/>
      <c r="AL57" s="112">
        <f>(AL54-AL55)/AL55*100</f>
        <v>22.222222222222221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44010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21.995721397128399</v>
      </c>
      <c r="U60" s="116"/>
      <c r="V60" s="115">
        <f>(V56+V57)/2</f>
        <v>22.825573262254487</v>
      </c>
      <c r="W60" s="116"/>
      <c r="X60" s="115">
        <f>(X56+X57)/2</f>
        <v>20.990209167779259</v>
      </c>
      <c r="Y60" s="116"/>
      <c r="Z60" s="115">
        <f>(Z56+Z57)/2</f>
        <v>22.189866587276477</v>
      </c>
      <c r="AA60" s="116"/>
      <c r="AB60" s="115">
        <f>(AB56+AB57)/2</f>
        <v>23.494673860413648</v>
      </c>
      <c r="AC60" s="116"/>
      <c r="AD60" s="115">
        <f>(AD56+AD57)/2</f>
        <v>23.455231615595189</v>
      </c>
      <c r="AE60" s="116"/>
      <c r="AF60" s="115">
        <f>(AF56+AF57)/2</f>
        <v>23.112535612535616</v>
      </c>
      <c r="AG60" s="116"/>
      <c r="AH60" s="115">
        <f>(AH56+AH57)/2</f>
        <v>22.540279269602575</v>
      </c>
      <c r="AI60" s="116"/>
      <c r="AJ60" s="115">
        <f>(AJ56+AJ57)/2</f>
        <v>22.712736373748619</v>
      </c>
      <c r="AK60" s="116"/>
      <c r="AL60" s="115">
        <f>(AL56+AL57)/2</f>
        <v>22.222222222222218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27.274694532439216</v>
      </c>
      <c r="U61" s="118"/>
      <c r="V61" s="117">
        <f>V60*V16</f>
        <v>29.216733775685743</v>
      </c>
      <c r="W61" s="118"/>
      <c r="X61" s="117">
        <f>X60*X16</f>
        <v>28.12688028482421</v>
      </c>
      <c r="Y61" s="118"/>
      <c r="Z61" s="117">
        <f>Z60*Z16</f>
        <v>34.172394544405776</v>
      </c>
      <c r="AA61" s="118"/>
      <c r="AB61" s="117">
        <f>AB60*AB16</f>
        <v>36.181797745037017</v>
      </c>
      <c r="AC61" s="118"/>
      <c r="AD61" s="117">
        <f>AD60*AD16</f>
        <v>36.121056688016594</v>
      </c>
      <c r="AE61" s="118"/>
      <c r="AF61" s="117">
        <f>AF60*AF16</f>
        <v>35.131054131054135</v>
      </c>
      <c r="AG61" s="118"/>
      <c r="AH61" s="117">
        <f>AH60*AH16</f>
        <v>35.162835660580015</v>
      </c>
      <c r="AI61" s="118"/>
      <c r="AJ61" s="117">
        <f>AJ60*AJ16</f>
        <v>35.204741379310363</v>
      </c>
      <c r="AK61" s="118"/>
      <c r="AL61" s="117">
        <f>AL60*AL16</f>
        <v>34.222222222222214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18.274694532439216</v>
      </c>
      <c r="U62" s="118"/>
      <c r="V62" s="117">
        <f>V61-V17</f>
        <v>19.216733775685743</v>
      </c>
      <c r="W62" s="118"/>
      <c r="X62" s="117">
        <f>X61-X17</f>
        <v>17.12688028482421</v>
      </c>
      <c r="Y62" s="118"/>
      <c r="Z62" s="117">
        <f>Z61-Z17</f>
        <v>19.172394544405776</v>
      </c>
      <c r="AA62" s="118"/>
      <c r="AB62" s="117">
        <f>AB61-AB17</f>
        <v>20.181797745037017</v>
      </c>
      <c r="AC62" s="118"/>
      <c r="AD62" s="117">
        <f>AD61-AD17</f>
        <v>20.121056688016594</v>
      </c>
      <c r="AE62" s="118"/>
      <c r="AF62" s="117">
        <f>AF61-AF17</f>
        <v>19.131054131054135</v>
      </c>
      <c r="AG62" s="118"/>
      <c r="AH62" s="117">
        <f>AH61-AH17</f>
        <v>19.162835660580015</v>
      </c>
      <c r="AI62" s="118"/>
      <c r="AJ62" s="117">
        <f>AJ61-AJ17</f>
        <v>18.204741379310363</v>
      </c>
      <c r="AK62" s="118"/>
      <c r="AL62" s="117">
        <f>AL61-AL17</f>
        <v>18.222222222222214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18.274694532439216</v>
      </c>
      <c r="U63" s="120"/>
      <c r="V63" s="119">
        <f>T63+V62</f>
        <v>37.491428308124959</v>
      </c>
      <c r="W63" s="120"/>
      <c r="X63" s="119">
        <f>V63+X62</f>
        <v>54.61830859294917</v>
      </c>
      <c r="Y63" s="120"/>
      <c r="Z63" s="119">
        <f>X63+Z62</f>
        <v>73.790703137354939</v>
      </c>
      <c r="AA63" s="120"/>
      <c r="AB63" s="119">
        <f>Z63+AB62</f>
        <v>93.972500882391955</v>
      </c>
      <c r="AC63" s="120"/>
      <c r="AD63" s="119">
        <f>AB63+AD62</f>
        <v>114.09355757040855</v>
      </c>
      <c r="AE63" s="120"/>
      <c r="AF63" s="119">
        <f>AD63+AF62</f>
        <v>133.22461170146269</v>
      </c>
      <c r="AG63" s="120"/>
      <c r="AH63" s="119">
        <f>AF63+AH62</f>
        <v>152.38744736204271</v>
      </c>
      <c r="AI63" s="120"/>
      <c r="AJ63" s="119">
        <f>AH63+AJ62</f>
        <v>170.59218874135308</v>
      </c>
      <c r="AK63" s="120"/>
      <c r="AL63" s="119">
        <f>AJ63+AL62</f>
        <v>188.81441096357531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 t="s">
        <v>50</v>
      </c>
      <c r="F70" s="140" t="s">
        <v>51</v>
      </c>
      <c r="G70" s="140" t="s">
        <v>52</v>
      </c>
      <c r="H70" s="140" t="s">
        <v>53</v>
      </c>
      <c r="I70" s="140" t="s">
        <v>54</v>
      </c>
      <c r="J70" s="140" t="s">
        <v>55</v>
      </c>
      <c r="K70" s="140" t="s">
        <v>56</v>
      </c>
      <c r="L70" s="140" t="s">
        <v>57</v>
      </c>
      <c r="M70" s="140" t="s">
        <v>58</v>
      </c>
      <c r="N70" s="141" t="s">
        <v>59</v>
      </c>
      <c r="O70" s="142"/>
      <c r="P70" s="143" t="s">
        <v>57</v>
      </c>
      <c r="Q70" s="143" t="s">
        <v>60</v>
      </c>
      <c r="R70" s="143" t="s">
        <v>61</v>
      </c>
      <c r="S70" s="143" t="s">
        <v>62</v>
      </c>
      <c r="T70" s="143" t="s">
        <v>63</v>
      </c>
      <c r="U70" s="143" t="s">
        <v>64</v>
      </c>
      <c r="V70" s="143" t="s">
        <v>65</v>
      </c>
      <c r="W70" s="143" t="s">
        <v>66</v>
      </c>
      <c r="X70" s="143" t="s">
        <v>67</v>
      </c>
      <c r="Y70" s="143" t="s">
        <v>68</v>
      </c>
      <c r="Z70" s="144" t="s">
        <v>56</v>
      </c>
      <c r="AA70" s="145"/>
      <c r="AB70" s="143" t="s">
        <v>69</v>
      </c>
      <c r="AC70" s="143" t="s">
        <v>64</v>
      </c>
      <c r="AD70" s="143" t="s">
        <v>70</v>
      </c>
      <c r="AE70" s="143" t="s">
        <v>71</v>
      </c>
      <c r="AF70" s="143" t="s">
        <v>72</v>
      </c>
      <c r="AG70" s="143" t="s">
        <v>73</v>
      </c>
      <c r="AH70" s="143" t="s">
        <v>69</v>
      </c>
      <c r="AI70" s="143" t="s">
        <v>74</v>
      </c>
      <c r="AJ70" s="143" t="s">
        <v>75</v>
      </c>
      <c r="AK70" s="143" t="s">
        <v>60</v>
      </c>
      <c r="AL70" s="144" t="s">
        <v>65</v>
      </c>
      <c r="AM70" s="145"/>
    </row>
    <row r="71" spans="1:39" ht="13.5" thickBot="1" x14ac:dyDescent="0.25">
      <c r="A71" s="136" t="s">
        <v>76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77</v>
      </c>
      <c r="B72" s="129"/>
      <c r="C72" s="140" t="s">
        <v>78</v>
      </c>
      <c r="D72" s="140" t="s">
        <v>79</v>
      </c>
      <c r="E72" s="140" t="s">
        <v>80</v>
      </c>
      <c r="F72" s="140" t="s">
        <v>81</v>
      </c>
      <c r="G72" s="140" t="s">
        <v>82</v>
      </c>
      <c r="H72" s="140" t="s">
        <v>83</v>
      </c>
      <c r="I72" s="140" t="s">
        <v>84</v>
      </c>
      <c r="J72" s="140" t="s">
        <v>85</v>
      </c>
      <c r="K72" s="140"/>
      <c r="L72" s="140"/>
      <c r="M72" s="140" t="s">
        <v>82</v>
      </c>
      <c r="N72" s="141" t="s">
        <v>86</v>
      </c>
      <c r="O72" s="142"/>
      <c r="P72" s="140" t="s">
        <v>87</v>
      </c>
      <c r="Q72" s="140" t="s">
        <v>82</v>
      </c>
      <c r="R72" s="140"/>
      <c r="S72" s="140" t="s">
        <v>88</v>
      </c>
      <c r="T72" s="140" t="s">
        <v>82</v>
      </c>
      <c r="U72" s="140" t="s">
        <v>81</v>
      </c>
      <c r="V72" s="140" t="s">
        <v>89</v>
      </c>
      <c r="W72" s="140" t="s">
        <v>90</v>
      </c>
      <c r="X72" s="140" t="s">
        <v>91</v>
      </c>
      <c r="Y72" s="140" t="s">
        <v>92</v>
      </c>
      <c r="Z72" s="141" t="s">
        <v>93</v>
      </c>
      <c r="AA72" s="142"/>
      <c r="AB72" s="143"/>
      <c r="AC72" s="143" t="s">
        <v>94</v>
      </c>
      <c r="AD72" s="143" t="s">
        <v>95</v>
      </c>
      <c r="AE72" s="143" t="s">
        <v>85</v>
      </c>
      <c r="AF72" s="143"/>
      <c r="AG72" s="143" t="s">
        <v>96</v>
      </c>
      <c r="AH72" s="143" t="s">
        <v>89</v>
      </c>
      <c r="AI72" s="143"/>
      <c r="AJ72" s="143"/>
      <c r="AK72" s="143"/>
      <c r="AL72" s="144" t="s">
        <v>97</v>
      </c>
      <c r="AM72" s="145"/>
    </row>
    <row r="73" spans="1:39" ht="13.5" thickBot="1" x14ac:dyDescent="0.25">
      <c r="A73" s="136" t="s">
        <v>98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99</v>
      </c>
      <c r="D77" s="152"/>
      <c r="E77" s="153" t="s">
        <v>100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101</v>
      </c>
      <c r="U77" s="16"/>
      <c r="V77" s="16"/>
      <c r="W77" s="16"/>
      <c r="X77" s="16"/>
      <c r="Y77" s="16"/>
      <c r="Z77" s="16"/>
      <c r="AA77" s="155" t="s">
        <v>102</v>
      </c>
      <c r="AB77" s="155" t="s">
        <v>103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104</v>
      </c>
      <c r="D78" s="18"/>
      <c r="E78" s="156"/>
      <c r="F78" s="156"/>
      <c r="G78" s="156"/>
      <c r="H78" s="156"/>
      <c r="I78" s="156"/>
      <c r="J78" s="156"/>
      <c r="K78" s="157" t="s">
        <v>105</v>
      </c>
      <c r="L78" s="157"/>
      <c r="M78" s="157"/>
      <c r="N78" s="109"/>
      <c r="O78" s="109"/>
      <c r="P78" s="109"/>
      <c r="Q78" s="109"/>
      <c r="R78" s="109"/>
      <c r="S78" s="109"/>
      <c r="T78" s="18" t="s">
        <v>104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105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106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червень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2022-01-18T08:15:37Z</dcterms:modified>
</cp:coreProperties>
</file>