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берез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<sst xmlns="http://schemas.openxmlformats.org/spreadsheetml/2006/main" count="149" uniqueCount="95">
  <si>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</si>
  <si>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</si>
  <si>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</si>
  <si>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</si>
  <si>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</si>
  <si>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</si>
  <si>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</si>
  <si>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</si>
  <si>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</si>
  <si>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</si>
  <si>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</si>
  <si>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</si>
  <si>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</si>
  <si>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</si>
  <si>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</si>
  <si>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</si>
  <si>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</si>
  <si>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</si>
  <si>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</si>
  <si>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</si>
  <si>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</si>
  <si>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</si>
  <si>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</si>
  <si>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</si>
  <si>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</si>
  <si>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</si>
  <si>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</si>
  <si>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</si>
  <si>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</si>
  <si>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</si>
  <si>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</si>
  <si>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</si>
  <si>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</si>
  <si>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</si>
  <si>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</si>
  <si>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</si>
  <si>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</si>
  <si>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</si>
  <si>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</si>
  <si>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</si>
  <si>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</si>
  <si>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</si>
  <si>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</si>
  <si>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</si>
  <si>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</si>
  <si>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</si>
  <si>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</si>
  <si>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10,2</t>
  </si>
  <si>
    <t>4,8</t>
  </si>
  <si>
    <t>0,7</t>
  </si>
  <si>
    <t>1,3</t>
  </si>
  <si>
    <t>4,4</t>
  </si>
  <si>
    <t>7,1</t>
  </si>
  <si>
    <t>8,3</t>
  </si>
  <si>
    <t>8,1</t>
  </si>
  <si>
    <t>9,4</t>
  </si>
  <si>
    <t>12,0</t>
  </si>
  <si>
    <t>6,8</t>
  </si>
  <si>
    <t>14,1</t>
  </si>
  <si>
    <t>11,5</t>
  </si>
  <si>
    <t>9,0</t>
  </si>
  <si>
    <t>10,0</t>
  </si>
  <si>
    <t>13,8</t>
  </si>
  <si>
    <t>6,0</t>
  </si>
  <si>
    <t>5,4</t>
  </si>
  <si>
    <t>13,9</t>
  </si>
  <si>
    <t>14,5</t>
  </si>
  <si>
    <t>11,8</t>
  </si>
  <si>
    <t>11,0</t>
  </si>
  <si>
    <t>8,8</t>
  </si>
  <si>
    <t>7,5</t>
  </si>
  <si>
    <t>6,9</t>
  </si>
  <si>
    <t>7,8</t>
  </si>
  <si>
    <t>12,3</t>
  </si>
  <si>
    <t>14,0</t>
  </si>
  <si>
    <t>13,6</t>
  </si>
  <si>
    <t>9,2</t>
  </si>
  <si>
    <t>10,3</t>
  </si>
  <si>
    <t>12,7</t>
  </si>
  <si>
    <t>повітря,  °С</t>
  </si>
  <si>
    <t>Сума</t>
  </si>
  <si>
    <t>0,1</t>
  </si>
  <si>
    <t>0,0</t>
  </si>
  <si>
    <t>9,6</t>
  </si>
  <si>
    <t>5,0</t>
  </si>
  <si>
    <t>3,2</t>
  </si>
  <si>
    <t>8,2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</si>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</sst>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3" fillId="0" borderId="10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0" fontId="13" fillId="0" borderId="12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3" fillId="0" borderId="8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9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64" fontId="8" fillId="0" borderId="13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/>
      <protection locked="0"/>
    </xf>
    <xf numFmtId="164" fontId="8" fillId="0" borderId="17" xfId="0" applyNumberFormat="1" applyFont="1" applyBorder="1" applyAlignment="1" applyProtection="1">
      <alignment horizontal="center"/>
      <protection locked="0"/>
    </xf>
    <xf numFmtId="164" fontId="8" fillId="0" borderId="15" xfId="0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textRotation="90"/>
      <protection locked="0"/>
    </xf>
    <xf numFmtId="0" fontId="3" fillId="0" borderId="9" xfId="0" applyFont="1" applyBorder="1" applyAlignment="1" applyProtection="1">
      <alignment horizontal="center" vertical="center" textRotation="90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164" fontId="8" fillId="0" borderId="21" xfId="0" applyNumberFormat="1" applyFont="1" applyBorder="1" applyAlignment="1" applyProtection="1">
      <alignment horizontal="center"/>
      <protection locked="0"/>
    </xf>
    <xf numFmtId="164" fontId="8" fillId="0" borderId="22" xfId="0" applyNumberFormat="1" applyFont="1" applyBorder="1" applyAlignment="1" applyProtection="1">
      <alignment horizontal="center"/>
      <protection locked="0"/>
    </xf>
    <xf numFmtId="164" fontId="8" fillId="0" borderId="23" xfId="0" applyNumberFormat="1" applyFont="1" applyBorder="1" applyAlignment="1" applyProtection="1">
      <alignment horizontal="center"/>
      <protection locked="0"/>
    </xf>
    <xf numFmtId="164" fontId="8" fillId="0" borderId="24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164" fontId="8" fillId="0" borderId="18" xfId="0" applyNumberFormat="1" applyFont="1" applyBorder="1" applyAlignment="1" applyProtection="1">
      <alignment horizontal="center"/>
      <protection locked="0"/>
    </xf>
    <xf numFmtId="164" fontId="8" fillId="0" borderId="25" xfId="0" applyNumberFormat="1" applyFont="1" applyBorder="1" applyAlignment="1" applyProtection="1">
      <alignment horizontal="center"/>
      <protection locked="0"/>
    </xf>
    <xf numFmtId="164" fontId="8" fillId="0" borderId="26" xfId="0" applyNumberFormat="1" applyFont="1" applyBorder="1" applyAlignment="1" applyProtection="1">
      <alignment horizontal="center"/>
      <protection locked="0"/>
    </xf>
    <xf numFmtId="164" fontId="8" fillId="0" borderId="20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8" fillId="2" borderId="1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4" fontId="11" fillId="0" borderId="5" xfId="0" applyNumberFormat="1" applyFont="1" applyBorder="1" applyAlignment="1" applyProtection="1">
      <alignment horizontal="center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14" fontId="11" fillId="0" borderId="7" xfId="0" applyNumberFormat="1" applyFont="1" applyBorder="1" applyAlignment="1" applyProtection="1">
      <alignment horizontal="center"/>
      <protection locked="0"/>
    </xf>
    <xf numFmtId="14" fontId="11" fillId="0" borderId="10" xfId="0" applyNumberFormat="1" applyFont="1" applyBorder="1" applyAlignment="1" applyProtection="1">
      <alignment horizontal="center"/>
      <protection locked="0"/>
    </xf>
    <xf numFmtId="14" fontId="11" fillId="0" borderId="11" xfId="0" applyNumberFormat="1" applyFont="1" applyBorder="1" applyAlignment="1" applyProtection="1">
      <alignment horizontal="center"/>
      <protection locked="0"/>
    </xf>
    <xf numFmtId="14" fontId="11" fillId="0" borderId="12" xfId="0" applyNumberFormat="1" applyFont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13" fillId="0" borderId="9" xfId="0" applyFont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/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3" fillId="0" borderId="10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164" fontId="5" fillId="2" borderId="1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13" fillId="0" borderId="27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28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29" xfId="0" applyFont="1" applyBorder="1" applyProtection="1">
      <protection locked="0"/>
    </xf>
    <xf numFmtId="0" fontId="7" fillId="0" borderId="11" xfId="0" applyFont="1" applyBorder="1" applyProtection="1">
      <protection locked="0"/>
    </xf>
    <xf numFmtId="49" fontId="7" fillId="0" borderId="28" xfId="0" applyNumberFormat="1" applyFont="1" applyBorder="1" applyAlignment="1" applyProtection="1">
      <alignment horizontal="center"/>
      <protection locked="0"/>
    </xf>
    <xf numFmtId="49" fontId="7" fillId="0" borderId="5" xfId="0" applyNumberFormat="1" applyFont="1" applyBorder="1" applyAlignment="1" applyProtection="1">
      <alignment horizontal="center"/>
      <protection locked="0"/>
    </xf>
    <xf numFmtId="49" fontId="7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7" fillId="0" borderId="29" xfId="0" applyNumberFormat="1" applyFont="1" applyBorder="1" applyAlignment="1" applyProtection="1">
      <alignment horizontal="center"/>
      <protection locked="0"/>
    </xf>
    <xf numFmtId="49" fontId="7" fillId="0" borderId="10" xfId="0" applyNumberFormat="1" applyFont="1" applyBorder="1" applyAlignment="1" applyProtection="1">
      <alignment horizontal="center"/>
      <protection locked="0"/>
    </xf>
    <xf numFmtId="49" fontId="7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13" fillId="0" borderId="2" xfId="0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4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32.9</v>
      </c>
      <c r="U20" s="50"/>
      <c r="V20" s="51">
        <v>33.200000000000003</v>
      </c>
      <c r="W20" s="50"/>
      <c r="X20" s="51">
        <v>36.5</v>
      </c>
      <c r="Y20" s="50"/>
      <c r="Z20" s="51">
        <v>34.6</v>
      </c>
      <c r="AA20" s="50"/>
      <c r="AB20" s="51">
        <v>35.700000000000003</v>
      </c>
      <c r="AC20" s="50"/>
      <c r="AD20" s="51">
        <v>33.799999999999997</v>
      </c>
      <c r="AE20" s="50"/>
      <c r="AF20" s="51">
        <v>32.200000000000003</v>
      </c>
      <c r="AG20" s="50"/>
      <c r="AH20" s="51">
        <v>33</v>
      </c>
      <c r="AI20" s="50"/>
      <c r="AJ20" s="51">
        <v>37</v>
      </c>
      <c r="AK20" s="50"/>
      <c r="AL20" s="51">
        <v>33.9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28</v>
      </c>
      <c r="U21" s="62"/>
      <c r="V21" s="63">
        <v>28.4</v>
      </c>
      <c r="W21" s="62"/>
      <c r="X21" s="63">
        <v>31.2</v>
      </c>
      <c r="Y21" s="62"/>
      <c r="Z21" s="63">
        <v>29.2</v>
      </c>
      <c r="AA21" s="62"/>
      <c r="AB21" s="63">
        <v>29.5</v>
      </c>
      <c r="AC21" s="62"/>
      <c r="AD21" s="63">
        <v>28.1</v>
      </c>
      <c r="AE21" s="62"/>
      <c r="AF21" s="63">
        <v>26.7</v>
      </c>
      <c r="AG21" s="62"/>
      <c r="AH21" s="63">
        <v>27.6</v>
      </c>
      <c r="AI21" s="62"/>
      <c r="AJ21" s="63">
        <v>31.1</v>
      </c>
      <c r="AK21" s="62"/>
      <c r="AL21" s="63">
        <v>28.2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32.1</v>
      </c>
      <c r="U22" s="62"/>
      <c r="V22" s="63">
        <v>34.1</v>
      </c>
      <c r="W22" s="62"/>
      <c r="X22" s="63">
        <v>32.700000000000003</v>
      </c>
      <c r="Y22" s="62"/>
      <c r="Z22" s="63">
        <v>34.9</v>
      </c>
      <c r="AA22" s="62"/>
      <c r="AB22" s="63">
        <v>33.700000000000003</v>
      </c>
      <c r="AC22" s="62"/>
      <c r="AD22" s="63">
        <v>31.9</v>
      </c>
      <c r="AE22" s="62"/>
      <c r="AF22" s="63">
        <v>32.200000000000003</v>
      </c>
      <c r="AG22" s="62"/>
      <c r="AH22" s="63">
        <v>35.700000000000003</v>
      </c>
      <c r="AI22" s="62"/>
      <c r="AJ22" s="63">
        <v>37.5</v>
      </c>
      <c r="AK22" s="62"/>
      <c r="AL22" s="63">
        <v>35.4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27.5</v>
      </c>
      <c r="U23" s="68"/>
      <c r="V23" s="69">
        <v>29.2</v>
      </c>
      <c r="W23" s="68"/>
      <c r="X23" s="69">
        <v>27.9</v>
      </c>
      <c r="Y23" s="68"/>
      <c r="Z23" s="69">
        <v>29.6</v>
      </c>
      <c r="AA23" s="68"/>
      <c r="AB23" s="69">
        <v>27.9</v>
      </c>
      <c r="AC23" s="68"/>
      <c r="AD23" s="69">
        <v>26.5</v>
      </c>
      <c r="AE23" s="68"/>
      <c r="AF23" s="69">
        <v>26.9</v>
      </c>
      <c r="AG23" s="68"/>
      <c r="AH23" s="69">
        <v>29.7</v>
      </c>
      <c r="AI23" s="68"/>
      <c r="AJ23" s="69">
        <v>31.7</v>
      </c>
      <c r="AK23" s="68"/>
      <c r="AL23" s="69">
        <v>29.5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17.499999999999996</v>
      </c>
      <c r="U24" s="75"/>
      <c r="V24" s="74">
        <f>(V20-V21)/V21*100</f>
        <v>16.901408450704242</v>
      </c>
      <c r="W24" s="75"/>
      <c r="X24" s="74">
        <f>(X20-X21)/X21*100</f>
        <v>16.987179487179489</v>
      </c>
      <c r="Y24" s="75"/>
      <c r="Z24" s="74">
        <f>(Z20-Z21)/Z21*100</f>
        <v>18.493150684931514</v>
      </c>
      <c r="AA24" s="75"/>
      <c r="AB24" s="74">
        <f>(AB20-AB21)/AB21*100</f>
        <v>21.016949152542384</v>
      </c>
      <c r="AC24" s="75"/>
      <c r="AD24" s="74">
        <f>(AD20-AD21)/AD21*100</f>
        <v>20.28469750889678</v>
      </c>
      <c r="AE24" s="75"/>
      <c r="AF24" s="74">
        <f>(AF20-AF21)/AF21*100</f>
        <v>20.599250936329604</v>
      </c>
      <c r="AG24" s="75"/>
      <c r="AH24" s="74">
        <f>(AH20-AH21)/AH21*100</f>
        <v>19.565217391304341</v>
      </c>
      <c r="AI24" s="75"/>
      <c r="AJ24" s="74">
        <f>(AJ20-AJ21)/AJ21*100</f>
        <v>18.971061093247581</v>
      </c>
      <c r="AK24" s="75"/>
      <c r="AL24" s="74">
        <f>(AL20-AL21)/AL21*100</f>
        <v>20.212765957446805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16.727272727272734</v>
      </c>
      <c r="U25" s="75"/>
      <c r="V25" s="74">
        <f>(V22-V23)/V23*100</f>
        <v>16.780821917808229</v>
      </c>
      <c r="W25" s="75"/>
      <c r="X25" s="74">
        <f>(X22-X23)/X23*100</f>
        <v>17.204301075268834</v>
      </c>
      <c r="Y25" s="75"/>
      <c r="Z25" s="74">
        <f>(Z22-Z23)/Z23*100</f>
        <v>17.905405405405396</v>
      </c>
      <c r="AA25" s="75"/>
      <c r="AB25" s="74">
        <f>(AB22-AB23)/AB23*100</f>
        <v>20.788530465949837</v>
      </c>
      <c r="AC25" s="75"/>
      <c r="AD25" s="74">
        <f>(AD22-AD23)/AD23*100</f>
        <v>20.377358490566031</v>
      </c>
      <c r="AE25" s="75"/>
      <c r="AF25" s="74">
        <f>(AF22-AF23)/AF23*100</f>
        <v>19.702602230483286</v>
      </c>
      <c r="AG25" s="75"/>
      <c r="AH25" s="74">
        <f>(AH22-AH23)/AH23*100</f>
        <v>20.202020202020215</v>
      </c>
      <c r="AI25" s="75"/>
      <c r="AJ25" s="74">
        <f>(AJ22-AJ23)/AJ23*100</f>
        <v>18.296529968454262</v>
      </c>
      <c r="AK25" s="75"/>
      <c r="AL25" s="74">
        <f>(AL22-AL23)/AL23*100</f>
        <v>19.999999999999996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43929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17.113636363636367</v>
      </c>
      <c r="U28" s="88"/>
      <c r="V28" s="87">
        <f>(V24+V25)/2</f>
        <v>16.841115184256235</v>
      </c>
      <c r="W28" s="88"/>
      <c r="X28" s="87">
        <f>(X24+X25)/2</f>
        <v>17.09574028122416</v>
      </c>
      <c r="Y28" s="88"/>
      <c r="Z28" s="87">
        <f>(Z24+Z25)/2</f>
        <v>18.199278045168455</v>
      </c>
      <c r="AA28" s="88"/>
      <c r="AB28" s="87">
        <f>(AB24+AB25)/2</f>
        <v>20.902739809246111</v>
      </c>
      <c r="AC28" s="88"/>
      <c r="AD28" s="87">
        <f>(AD24+AD25)/2</f>
        <v>20.331027999731404</v>
      </c>
      <c r="AE28" s="88"/>
      <c r="AF28" s="87">
        <f>(AF24+AF25)/2</f>
        <v>20.150926583406445</v>
      </c>
      <c r="AG28" s="88"/>
      <c r="AH28" s="87">
        <f>(AH24+AH25)/2</f>
        <v>19.883618796662276</v>
      </c>
      <c r="AI28" s="88"/>
      <c r="AJ28" s="87">
        <f>(AJ24+AJ25)/2</f>
        <v>18.633795530850922</v>
      </c>
      <c r="AK28" s="88"/>
      <c r="AL28" s="87">
        <f>(AL24+AL25)/2</f>
        <v>20.106382978723403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22.076590909090914</v>
      </c>
      <c r="U29" s="92"/>
      <c r="V29" s="91">
        <f>V28*V16</f>
        <v>22.903916650588481</v>
      </c>
      <c r="W29" s="92"/>
      <c r="X29" s="91">
        <f>X28*X16</f>
        <v>23.592121588089338</v>
      </c>
      <c r="Y29" s="92"/>
      <c r="Z29" s="91">
        <f>Z28*Z16</f>
        <v>24.933010921880786</v>
      </c>
      <c r="AA29" s="92"/>
      <c r="AB29" s="91">
        <f>AB28*AB16</f>
        <v>26.128424761557639</v>
      </c>
      <c r="AC29" s="92"/>
      <c r="AD29" s="91">
        <f>AD28*AD16</f>
        <v>25.820405559658884</v>
      </c>
      <c r="AE29" s="92"/>
      <c r="AF29" s="91">
        <f>AF28*AF16</f>
        <v>24.785639697589929</v>
      </c>
      <c r="AG29" s="92"/>
      <c r="AH29" s="91">
        <f>AH28*AH16</f>
        <v>25.053359683794469</v>
      </c>
      <c r="AI29" s="92"/>
      <c r="AJ29" s="91">
        <f>AJ28*AJ16</f>
        <v>24.596610100723218</v>
      </c>
      <c r="AK29" s="92"/>
      <c r="AL29" s="91">
        <f>AL28*AL16</f>
        <v>25.736170212765956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14.076590909090914</v>
      </c>
      <c r="U30" s="92"/>
      <c r="V30" s="91">
        <f>V29-V17</f>
        <v>14.903916650588481</v>
      </c>
      <c r="W30" s="92"/>
      <c r="X30" s="91">
        <f>X29-X17</f>
        <v>14.592121588089338</v>
      </c>
      <c r="Y30" s="92"/>
      <c r="Z30" s="91">
        <f>Z29-Z17</f>
        <v>14.933010921880786</v>
      </c>
      <c r="AA30" s="92"/>
      <c r="AB30" s="91">
        <f>AB29-AB17</f>
        <v>16.128424761557639</v>
      </c>
      <c r="AC30" s="92"/>
      <c r="AD30" s="91">
        <f>AD29-AD17</f>
        <v>16.820405559658884</v>
      </c>
      <c r="AE30" s="92"/>
      <c r="AF30" s="91">
        <f>AF29-AF17</f>
        <v>15.785639697589929</v>
      </c>
      <c r="AG30" s="92"/>
      <c r="AH30" s="91">
        <f>AH29-AH17</f>
        <v>16.053359683794469</v>
      </c>
      <c r="AI30" s="92"/>
      <c r="AJ30" s="91">
        <f>AJ29-AJ17</f>
        <v>15.596610100723218</v>
      </c>
      <c r="AK30" s="92"/>
      <c r="AL30" s="91">
        <f>AL29-AL17</f>
        <v>16.736170212765956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14.076590909090914</v>
      </c>
      <c r="U31" s="97"/>
      <c r="V31" s="96">
        <f>T31+V30</f>
        <v>28.980507559679396</v>
      </c>
      <c r="W31" s="97"/>
      <c r="X31" s="96">
        <f>V31+X30</f>
        <v>43.572629147768737</v>
      </c>
      <c r="Y31" s="97"/>
      <c r="Z31" s="96">
        <f>X31+Z30</f>
        <v>58.505640069649523</v>
      </c>
      <c r="AA31" s="97"/>
      <c r="AB31" s="96">
        <f>Z31+AB30</f>
        <v>74.634064831207155</v>
      </c>
      <c r="AC31" s="97"/>
      <c r="AD31" s="96">
        <f>AB31+AD30</f>
        <v>91.454470390866035</v>
      </c>
      <c r="AE31" s="97"/>
      <c r="AF31" s="96">
        <f>AD31+AF30</f>
        <v>107.24011008845596</v>
      </c>
      <c r="AG31" s="97"/>
      <c r="AH31" s="96">
        <f>AF31+AH30</f>
        <v>123.29346977225043</v>
      </c>
      <c r="AI31" s="97"/>
      <c r="AJ31" s="96">
        <f>AH31+AJ30</f>
        <v>138.89007987297364</v>
      </c>
      <c r="AK31" s="97"/>
      <c r="AL31" s="96">
        <f>AJ31+AL30</f>
        <v>155.6262500857396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>
        <v>36</v>
      </c>
      <c r="U36" s="50"/>
      <c r="V36" s="51">
        <v>35.799999999999997</v>
      </c>
      <c r="W36" s="50"/>
      <c r="X36" s="51">
        <v>36</v>
      </c>
      <c r="Y36" s="50"/>
      <c r="Z36" s="51">
        <v>33.9</v>
      </c>
      <c r="AA36" s="50"/>
      <c r="AB36" s="51">
        <v>34.5</v>
      </c>
      <c r="AC36" s="50"/>
      <c r="AD36" s="51">
        <v>33.9</v>
      </c>
      <c r="AE36" s="50"/>
      <c r="AF36" s="51">
        <v>35</v>
      </c>
      <c r="AG36" s="50"/>
      <c r="AH36" s="51">
        <v>32.4</v>
      </c>
      <c r="AI36" s="50"/>
      <c r="AJ36" s="51">
        <v>36</v>
      </c>
      <c r="AK36" s="50"/>
      <c r="AL36" s="51">
        <v>36</v>
      </c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>
        <v>31.3</v>
      </c>
      <c r="U37" s="62"/>
      <c r="V37" s="63">
        <v>31</v>
      </c>
      <c r="W37" s="62"/>
      <c r="X37" s="63">
        <v>30.9</v>
      </c>
      <c r="Y37" s="62"/>
      <c r="Z37" s="63">
        <v>28.4</v>
      </c>
      <c r="AA37" s="62"/>
      <c r="AB37" s="63">
        <v>28.6</v>
      </c>
      <c r="AC37" s="62"/>
      <c r="AD37" s="63">
        <v>28.2</v>
      </c>
      <c r="AE37" s="62"/>
      <c r="AF37" s="63">
        <v>29</v>
      </c>
      <c r="AG37" s="62"/>
      <c r="AH37" s="63">
        <v>26.8</v>
      </c>
      <c r="AI37" s="62"/>
      <c r="AJ37" s="63">
        <v>29.9</v>
      </c>
      <c r="AK37" s="62"/>
      <c r="AL37" s="63">
        <v>30.1</v>
      </c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>
        <v>36.299999999999997</v>
      </c>
      <c r="U38" s="62"/>
      <c r="V38" s="63">
        <v>37.799999999999997</v>
      </c>
      <c r="W38" s="62"/>
      <c r="X38" s="63">
        <v>36</v>
      </c>
      <c r="Y38" s="62"/>
      <c r="Z38" s="63">
        <v>35.1</v>
      </c>
      <c r="AA38" s="62"/>
      <c r="AB38" s="63">
        <v>32.299999999999997</v>
      </c>
      <c r="AC38" s="62"/>
      <c r="AD38" s="63">
        <v>34.6</v>
      </c>
      <c r="AE38" s="62"/>
      <c r="AF38" s="63">
        <v>35.700000000000003</v>
      </c>
      <c r="AG38" s="62"/>
      <c r="AH38" s="63">
        <v>33</v>
      </c>
      <c r="AI38" s="62"/>
      <c r="AJ38" s="63">
        <v>34</v>
      </c>
      <c r="AK38" s="62"/>
      <c r="AL38" s="63">
        <v>34.5</v>
      </c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>
        <v>31.3</v>
      </c>
      <c r="U39" s="68"/>
      <c r="V39" s="69">
        <v>32.9</v>
      </c>
      <c r="W39" s="68"/>
      <c r="X39" s="69">
        <v>30.8</v>
      </c>
      <c r="Y39" s="68"/>
      <c r="Z39" s="69">
        <v>29.6</v>
      </c>
      <c r="AA39" s="68"/>
      <c r="AB39" s="69">
        <v>27</v>
      </c>
      <c r="AC39" s="68"/>
      <c r="AD39" s="69">
        <v>28.6</v>
      </c>
      <c r="AE39" s="68"/>
      <c r="AF39" s="69">
        <v>29.6</v>
      </c>
      <c r="AG39" s="68"/>
      <c r="AH39" s="69">
        <v>27.3</v>
      </c>
      <c r="AI39" s="68"/>
      <c r="AJ39" s="69">
        <v>28</v>
      </c>
      <c r="AK39" s="68"/>
      <c r="AL39" s="69">
        <v>28.7</v>
      </c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>
        <f>(T36-T37)/T37*100</f>
        <v>15.015974440894567</v>
      </c>
      <c r="U40" s="105"/>
      <c r="V40" s="104">
        <f>(V36-V37)/V37*100</f>
        <v>15.483870967741925</v>
      </c>
      <c r="W40" s="105"/>
      <c r="X40" s="104">
        <f>(X36-X37)/X37*100</f>
        <v>16.504854368932044</v>
      </c>
      <c r="Y40" s="105"/>
      <c r="Z40" s="104">
        <f>(Z36-Z37)/Z37*100</f>
        <v>19.366197183098592</v>
      </c>
      <c r="AA40" s="105"/>
      <c r="AB40" s="104">
        <f>(AB36-AB37)/AB37*100</f>
        <v>20.629370629370626</v>
      </c>
      <c r="AC40" s="105"/>
      <c r="AD40" s="104">
        <f>(AD36-AD37)/AD37*100</f>
        <v>20.212765957446805</v>
      </c>
      <c r="AE40" s="105"/>
      <c r="AF40" s="104">
        <f>(AF36-AF37)/AF37*100</f>
        <v>20.689655172413794</v>
      </c>
      <c r="AG40" s="105"/>
      <c r="AH40" s="104">
        <f>(AH36-AH37)/AH37*100</f>
        <v>20.895522388059693</v>
      </c>
      <c r="AI40" s="105"/>
      <c r="AJ40" s="104">
        <f>(AJ36-AJ37)/AJ37*100</f>
        <v>20.401337792642146</v>
      </c>
      <c r="AK40" s="105"/>
      <c r="AL40" s="104">
        <f>(AL36-AL37)/AL37*100</f>
        <v>19.60132890365448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>
        <f>(T38-T39)/T39*100</f>
        <v>15.974440894568678</v>
      </c>
      <c r="U41" s="105"/>
      <c r="V41" s="104">
        <f>(V38-V39)/V39*100</f>
        <v>14.893617021276592</v>
      </c>
      <c r="W41" s="105"/>
      <c r="X41" s="104">
        <f>(X38-X39)/X39*100</f>
        <v>16.88311688311688</v>
      </c>
      <c r="Y41" s="105"/>
      <c r="Z41" s="104">
        <f>(Z38-Z39)/Z39*100</f>
        <v>18.581081081081081</v>
      </c>
      <c r="AA41" s="105"/>
      <c r="AB41" s="104">
        <f>(AB38-AB39)/AB39*100</f>
        <v>19.629629629629619</v>
      </c>
      <c r="AC41" s="105"/>
      <c r="AD41" s="104">
        <f>(AD38-AD39)/AD39*100</f>
        <v>20.97902097902098</v>
      </c>
      <c r="AE41" s="105"/>
      <c r="AF41" s="104">
        <f>(AF38-AF39)/AF39*100</f>
        <v>20.608108108108112</v>
      </c>
      <c r="AG41" s="105"/>
      <c r="AH41" s="104">
        <f>(AH38-AH39)/AH39*100</f>
        <v>20.879120879120876</v>
      </c>
      <c r="AI41" s="105"/>
      <c r="AJ41" s="104">
        <f>(AJ38-AJ39)/AJ39*100</f>
        <v>21.428571428571427</v>
      </c>
      <c r="AK41" s="105"/>
      <c r="AL41" s="104">
        <f>(AL38-AL39)/AL39*100</f>
        <v>20.20905923344948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43937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>
        <f>(T40+T41)/2</f>
        <v>15.495207667731624</v>
      </c>
      <c r="U44" s="107"/>
      <c r="V44" s="106">
        <f>(V40+V41)/2</f>
        <v>15.188743994509259</v>
      </c>
      <c r="W44" s="107"/>
      <c r="X44" s="106">
        <f>(X40+X41)/2</f>
        <v>16.693985626024464</v>
      </c>
      <c r="Y44" s="107"/>
      <c r="Z44" s="106">
        <f>(Z40+Z41)/2</f>
        <v>18.973639132089836</v>
      </c>
      <c r="AA44" s="107"/>
      <c r="AB44" s="106">
        <f>(AB40+AB41)/2</f>
        <v>20.129500129500123</v>
      </c>
      <c r="AC44" s="107"/>
      <c r="AD44" s="106">
        <f>(AD40+AD41)/2</f>
        <v>20.595893468233893</v>
      </c>
      <c r="AE44" s="107"/>
      <c r="AF44" s="106">
        <f>(AF40+AF41)/2</f>
        <v>20.648881640260953</v>
      </c>
      <c r="AG44" s="107"/>
      <c r="AH44" s="106">
        <f>(AH40+AH41)/2</f>
        <v>20.887321633590282</v>
      </c>
      <c r="AI44" s="107"/>
      <c r="AJ44" s="106">
        <f>(AJ40+AJ41)/2</f>
        <v>20.914954610606785</v>
      </c>
      <c r="AK44" s="107"/>
      <c r="AL44" s="106">
        <f>(AL40+AL41)/2</f>
        <v>19.905194068551978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>
        <f>T44*T16</f>
        <v>19.988817891373795</v>
      </c>
      <c r="U45" s="109"/>
      <c r="V45" s="108">
        <f>V44*V16</f>
        <v>20.656691832532594</v>
      </c>
      <c r="W45" s="109"/>
      <c r="X45" s="108">
        <f>X44*X16</f>
        <v>23.037700163913758</v>
      </c>
      <c r="Y45" s="109"/>
      <c r="Z45" s="108">
        <f>Z44*Z16</f>
        <v>25.993885610963076</v>
      </c>
      <c r="AA45" s="109"/>
      <c r="AB45" s="108">
        <f>AB44*AB16</f>
        <v>25.161875161875152</v>
      </c>
      <c r="AC45" s="109"/>
      <c r="AD45" s="108">
        <f>AD44*AD16</f>
        <v>26.156784704657046</v>
      </c>
      <c r="AE45" s="109"/>
      <c r="AF45" s="108">
        <f>AF44*AF16</f>
        <v>25.398124417520972</v>
      </c>
      <c r="AG45" s="109"/>
      <c r="AH45" s="108">
        <f>AH44*AH16</f>
        <v>26.318025258323757</v>
      </c>
      <c r="AI45" s="109"/>
      <c r="AJ45" s="108">
        <f>AJ44*AJ16</f>
        <v>27.607740086000955</v>
      </c>
      <c r="AK45" s="109"/>
      <c r="AL45" s="108">
        <f>AL44*AL16</f>
        <v>25.478648407746533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>
        <f>T45-T17</f>
        <v>11.988817891373795</v>
      </c>
      <c r="U46" s="109"/>
      <c r="V46" s="108">
        <f>V45-V17</f>
        <v>12.656691832532594</v>
      </c>
      <c r="W46" s="109"/>
      <c r="X46" s="108">
        <f>X45-X17</f>
        <v>14.037700163913758</v>
      </c>
      <c r="Y46" s="109"/>
      <c r="Z46" s="108">
        <f>Z45-Z17</f>
        <v>15.993885610963076</v>
      </c>
      <c r="AA46" s="109"/>
      <c r="AB46" s="108">
        <f>AB45-AB17</f>
        <v>15.161875161875152</v>
      </c>
      <c r="AC46" s="109"/>
      <c r="AD46" s="108">
        <f>AD45-AD17</f>
        <v>17.156784704657046</v>
      </c>
      <c r="AE46" s="109"/>
      <c r="AF46" s="108">
        <f>AF45-AF17</f>
        <v>16.398124417520972</v>
      </c>
      <c r="AG46" s="109"/>
      <c r="AH46" s="108">
        <f>AH45-AH17</f>
        <v>17.318025258323757</v>
      </c>
      <c r="AI46" s="109"/>
      <c r="AJ46" s="108">
        <f>AJ45-AJ17</f>
        <v>18.607740086000955</v>
      </c>
      <c r="AK46" s="109"/>
      <c r="AL46" s="108">
        <f>AL45-AL17</f>
        <v>16.478648407746533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>
        <f>T46</f>
        <v>11.988817891373795</v>
      </c>
      <c r="U47" s="111"/>
      <c r="V47" s="110">
        <f>T47+V46</f>
        <v>24.64550972390639</v>
      </c>
      <c r="W47" s="111"/>
      <c r="X47" s="110">
        <f>V47+X46</f>
        <v>38.683209887820148</v>
      </c>
      <c r="Y47" s="111"/>
      <c r="Z47" s="110">
        <f>X47+Z46</f>
        <v>54.677095498783224</v>
      </c>
      <c r="AA47" s="111"/>
      <c r="AB47" s="110">
        <f>Z47+AB46</f>
        <v>69.838970660658376</v>
      </c>
      <c r="AC47" s="111"/>
      <c r="AD47" s="110">
        <f>AB47+AD46</f>
        <v>86.995755365315418</v>
      </c>
      <c r="AE47" s="111"/>
      <c r="AF47" s="110">
        <f>AD47+AF46</f>
        <v>103.39387978283639</v>
      </c>
      <c r="AG47" s="111"/>
      <c r="AH47" s="110">
        <f>AF47+AH46</f>
        <v>120.71190504116015</v>
      </c>
      <c r="AI47" s="111"/>
      <c r="AJ47" s="110">
        <f>AH47+AJ46</f>
        <v>139.3196451271611</v>
      </c>
      <c r="AK47" s="111"/>
      <c r="AL47" s="110">
        <f>AJ47+AL46</f>
        <v>155.79829353490763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>
        <v>33.4</v>
      </c>
      <c r="U52" s="50"/>
      <c r="V52" s="51">
        <v>33.5</v>
      </c>
      <c r="W52" s="50"/>
      <c r="X52" s="51">
        <v>35.4</v>
      </c>
      <c r="Y52" s="50"/>
      <c r="Z52" s="51">
        <v>34.1</v>
      </c>
      <c r="AA52" s="50"/>
      <c r="AB52" s="51">
        <v>36.299999999999997</v>
      </c>
      <c r="AC52" s="50"/>
      <c r="AD52" s="51">
        <v>34.5</v>
      </c>
      <c r="AE52" s="50"/>
      <c r="AF52" s="51">
        <v>33.299999999999997</v>
      </c>
      <c r="AG52" s="50"/>
      <c r="AH52" s="51">
        <v>34.4</v>
      </c>
      <c r="AI52" s="50"/>
      <c r="AJ52" s="51">
        <v>36.799999999999997</v>
      </c>
      <c r="AK52" s="50"/>
      <c r="AL52" s="51">
        <v>34.200000000000003</v>
      </c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>
        <v>28.6</v>
      </c>
      <c r="U53" s="62"/>
      <c r="V53" s="63">
        <v>28.8</v>
      </c>
      <c r="W53" s="62"/>
      <c r="X53" s="63">
        <v>30</v>
      </c>
      <c r="Y53" s="62"/>
      <c r="Z53" s="63">
        <v>28.9</v>
      </c>
      <c r="AA53" s="62"/>
      <c r="AB53" s="63">
        <v>30.5</v>
      </c>
      <c r="AC53" s="62"/>
      <c r="AD53" s="63">
        <v>28.9</v>
      </c>
      <c r="AE53" s="62"/>
      <c r="AF53" s="63">
        <v>27.3</v>
      </c>
      <c r="AG53" s="62"/>
      <c r="AH53" s="63">
        <v>28.5</v>
      </c>
      <c r="AI53" s="62"/>
      <c r="AJ53" s="63">
        <v>30.7</v>
      </c>
      <c r="AK53" s="62"/>
      <c r="AL53" s="63">
        <v>28.5</v>
      </c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>
        <v>35.799999999999997</v>
      </c>
      <c r="U54" s="62"/>
      <c r="V54" s="63">
        <v>37.4</v>
      </c>
      <c r="W54" s="62"/>
      <c r="X54" s="63">
        <v>39.200000000000003</v>
      </c>
      <c r="Y54" s="62"/>
      <c r="Z54" s="63">
        <v>33.799999999999997</v>
      </c>
      <c r="AA54" s="62"/>
      <c r="AB54" s="63">
        <v>36</v>
      </c>
      <c r="AC54" s="62"/>
      <c r="AD54" s="63">
        <v>36.299999999999997</v>
      </c>
      <c r="AE54" s="62"/>
      <c r="AF54" s="63">
        <v>36</v>
      </c>
      <c r="AG54" s="62"/>
      <c r="AH54" s="63">
        <v>33.6</v>
      </c>
      <c r="AI54" s="62"/>
      <c r="AJ54" s="63">
        <v>37.5</v>
      </c>
      <c r="AK54" s="62"/>
      <c r="AL54" s="63">
        <v>35.700000000000003</v>
      </c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1">
        <v>30.5</v>
      </c>
      <c r="U55" s="62"/>
      <c r="V55" s="63">
        <v>32</v>
      </c>
      <c r="W55" s="62"/>
      <c r="X55" s="63">
        <v>33.5</v>
      </c>
      <c r="Y55" s="62"/>
      <c r="Z55" s="63">
        <v>28.5</v>
      </c>
      <c r="AA55" s="62"/>
      <c r="AB55" s="63">
        <v>30.1</v>
      </c>
      <c r="AC55" s="62"/>
      <c r="AD55" s="63">
        <v>30.2</v>
      </c>
      <c r="AE55" s="62"/>
      <c r="AF55" s="63">
        <v>29.5</v>
      </c>
      <c r="AG55" s="62"/>
      <c r="AH55" s="63">
        <v>27.7</v>
      </c>
      <c r="AI55" s="62"/>
      <c r="AJ55" s="63">
        <v>31.3</v>
      </c>
      <c r="AK55" s="62"/>
      <c r="AL55" s="63">
        <v>29.9</v>
      </c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>
        <f>(T52-T53)/T53*100</f>
        <v>16.783216783216773</v>
      </c>
      <c r="U56" s="105"/>
      <c r="V56" s="104">
        <f>(V52-V53)/V53*100</f>
        <v>16.319444444444443</v>
      </c>
      <c r="W56" s="105"/>
      <c r="X56" s="104">
        <f>(X52-X53)/X53*100</f>
        <v>17.999999999999996</v>
      </c>
      <c r="Y56" s="105"/>
      <c r="Z56" s="104">
        <f>(Z52-Z53)/Z53*100</f>
        <v>17.993079584775099</v>
      </c>
      <c r="AA56" s="105"/>
      <c r="AB56" s="104">
        <f>(AB52-AB53)/AB53*100</f>
        <v>19.016393442622942</v>
      </c>
      <c r="AC56" s="105"/>
      <c r="AD56" s="104">
        <f>(AD52-AD53)/AD53*100</f>
        <v>19.377162629757791</v>
      </c>
      <c r="AE56" s="105"/>
      <c r="AF56" s="104">
        <f>(AF52-AF53)/AF53*100</f>
        <v>21.978021978021964</v>
      </c>
      <c r="AG56" s="105"/>
      <c r="AH56" s="104">
        <f>(AH52-AH53)/AH53*100</f>
        <v>20.701754385964907</v>
      </c>
      <c r="AI56" s="105"/>
      <c r="AJ56" s="104">
        <f>(AJ52-AJ53)/AJ53*100</f>
        <v>19.869706840390872</v>
      </c>
      <c r="AK56" s="105"/>
      <c r="AL56" s="104">
        <f>(AL52-AL53)/AL53*100</f>
        <v>20.000000000000011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>
        <f>(T54-T55)/T55*100</f>
        <v>17.377049180327859</v>
      </c>
      <c r="U57" s="105"/>
      <c r="V57" s="104">
        <f>(V54-V55)/V55*100</f>
        <v>16.874999999999996</v>
      </c>
      <c r="W57" s="105"/>
      <c r="X57" s="104">
        <f>(X54-X55)/X55*100</f>
        <v>17.014925373134339</v>
      </c>
      <c r="Y57" s="105"/>
      <c r="Z57" s="104">
        <f>(Z54-Z55)/Z55*100</f>
        <v>18.596491228070168</v>
      </c>
      <c r="AA57" s="105"/>
      <c r="AB57" s="104">
        <f>(AB54-AB55)/AB55*100</f>
        <v>19.60132890365448</v>
      </c>
      <c r="AC57" s="105"/>
      <c r="AD57" s="104">
        <f>(AD54-AD55)/AD55*100</f>
        <v>20.198675496688733</v>
      </c>
      <c r="AE57" s="105"/>
      <c r="AF57" s="104">
        <f>(AF54-AF55)/AF55*100</f>
        <v>22.033898305084744</v>
      </c>
      <c r="AG57" s="105"/>
      <c r="AH57" s="104">
        <f>(AH54-AH55)/AH55*100</f>
        <v>21.299638989169683</v>
      </c>
      <c r="AI57" s="105"/>
      <c r="AJ57" s="104">
        <f>(AJ54-AJ55)/AJ55*100</f>
        <v>19.808306709265171</v>
      </c>
      <c r="AK57" s="105"/>
      <c r="AL57" s="104">
        <f>(AL54-AL55)/AL55*100</f>
        <v>19.397993311036803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43949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>
        <f>(T56+T57)/2</f>
        <v>17.080132981772316</v>
      </c>
      <c r="U60" s="107"/>
      <c r="V60" s="106">
        <f>(V56+V57)/2</f>
        <v>16.597222222222221</v>
      </c>
      <c r="W60" s="107"/>
      <c r="X60" s="106">
        <f>(X56+X57)/2</f>
        <v>17.507462686567166</v>
      </c>
      <c r="Y60" s="107"/>
      <c r="Z60" s="106">
        <f>(Z56+Z57)/2</f>
        <v>18.294785406422633</v>
      </c>
      <c r="AA60" s="107"/>
      <c r="AB60" s="106">
        <f>(AB56+AB57)/2</f>
        <v>19.308861173138709</v>
      </c>
      <c r="AC60" s="107"/>
      <c r="AD60" s="106">
        <f>(AD56+AD57)/2</f>
        <v>19.787919063223264</v>
      </c>
      <c r="AE60" s="107"/>
      <c r="AF60" s="106">
        <f>(AF56+AF57)/2</f>
        <v>22.005960141553352</v>
      </c>
      <c r="AG60" s="107"/>
      <c r="AH60" s="106">
        <f>(AH56+AH57)/2</f>
        <v>21.000696687567295</v>
      </c>
      <c r="AI60" s="107"/>
      <c r="AJ60" s="106">
        <f>(AJ56+AJ57)/2</f>
        <v>19.839006774828022</v>
      </c>
      <c r="AK60" s="107"/>
      <c r="AL60" s="106">
        <f>(AL56+AL57)/2</f>
        <v>19.698996655518407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>
        <f>T60*T16</f>
        <v>22.033371546486286</v>
      </c>
      <c r="U61" s="109"/>
      <c r="V61" s="108">
        <f>V60*V16</f>
        <v>22.572222222222223</v>
      </c>
      <c r="W61" s="109"/>
      <c r="X61" s="108">
        <f>X60*X16</f>
        <v>24.160298507462688</v>
      </c>
      <c r="Y61" s="109"/>
      <c r="Z61" s="108">
        <f>Z60*Z16</f>
        <v>25.063856006799011</v>
      </c>
      <c r="AA61" s="109"/>
      <c r="AB61" s="108">
        <f>AB60*AB16</f>
        <v>24.136076466423386</v>
      </c>
      <c r="AC61" s="109"/>
      <c r="AD61" s="108">
        <f>AD60*AD16</f>
        <v>25.130657210293545</v>
      </c>
      <c r="AE61" s="109"/>
      <c r="AF61" s="108">
        <f>AF60*AF16</f>
        <v>27.067330974110622</v>
      </c>
      <c r="AG61" s="109"/>
      <c r="AH61" s="108">
        <f>AH60*AH16</f>
        <v>26.460877826334791</v>
      </c>
      <c r="AI61" s="109"/>
      <c r="AJ61" s="108">
        <f>AJ60*AJ16</f>
        <v>26.18748894277299</v>
      </c>
      <c r="AK61" s="109"/>
      <c r="AL61" s="108">
        <f>AL60*AL16</f>
        <v>25.214715719063562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>
        <f>T61-T17</f>
        <v>14.033371546486286</v>
      </c>
      <c r="U62" s="109"/>
      <c r="V62" s="108">
        <f>V61-V17</f>
        <v>14.572222222222223</v>
      </c>
      <c r="W62" s="109"/>
      <c r="X62" s="108">
        <f>X61-X17</f>
        <v>15.160298507462688</v>
      </c>
      <c r="Y62" s="109"/>
      <c r="Z62" s="108">
        <f>Z61-Z17</f>
        <v>15.063856006799011</v>
      </c>
      <c r="AA62" s="109"/>
      <c r="AB62" s="108">
        <f>AB61-AB17</f>
        <v>14.136076466423386</v>
      </c>
      <c r="AC62" s="109"/>
      <c r="AD62" s="108">
        <f>AD61-AD17</f>
        <v>16.130657210293545</v>
      </c>
      <c r="AE62" s="109"/>
      <c r="AF62" s="108">
        <f>AF61-AF17</f>
        <v>18.067330974110622</v>
      </c>
      <c r="AG62" s="109"/>
      <c r="AH62" s="108">
        <f>AH61-AH17</f>
        <v>17.460877826334791</v>
      </c>
      <c r="AI62" s="109"/>
      <c r="AJ62" s="108">
        <f>AJ61-AJ17</f>
        <v>17.18748894277299</v>
      </c>
      <c r="AK62" s="109"/>
      <c r="AL62" s="108">
        <f>AL61-AL17</f>
        <v>16.214715719063562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>
        <f>T62</f>
        <v>14.033371546486286</v>
      </c>
      <c r="U63" s="111"/>
      <c r="V63" s="110">
        <f>T63+V62</f>
        <v>28.605593768708509</v>
      </c>
      <c r="W63" s="111"/>
      <c r="X63" s="110">
        <f>V63+X62</f>
        <v>43.765892276171201</v>
      </c>
      <c r="Y63" s="111"/>
      <c r="Z63" s="110">
        <f>X63+Z62</f>
        <v>58.829748282970215</v>
      </c>
      <c r="AA63" s="111"/>
      <c r="AB63" s="110">
        <f>Z63+AB62</f>
        <v>72.965824749393605</v>
      </c>
      <c r="AC63" s="111"/>
      <c r="AD63" s="110">
        <f>AB63+AD62</f>
        <v>89.096481959687154</v>
      </c>
      <c r="AE63" s="111"/>
      <c r="AF63" s="110">
        <f>AD63+AF62</f>
        <v>107.16381293379777</v>
      </c>
      <c r="AG63" s="111"/>
      <c r="AH63" s="110">
        <f>AF63+AH62</f>
        <v>124.62469076013257</v>
      </c>
      <c r="AI63" s="111"/>
      <c r="AJ63" s="110">
        <f>AH63+AJ62</f>
        <v>141.81217970290555</v>
      </c>
      <c r="AK63" s="111"/>
      <c r="AL63" s="110">
        <f>AJ63+AL62</f>
        <v>158.02689542196913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35"/>
      <c r="AK67" s="35"/>
      <c r="AL67" s="35"/>
      <c r="AM67" s="35"/>
    </row>
    <row r="68" spans="1:39" x14ac:dyDescent="0.2">
      <c r="A68" s="115" t="s">
        <v>16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45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45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45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46</v>
      </c>
      <c r="B70" s="119"/>
      <c r="C70" s="130" t="s">
        <v>47</v>
      </c>
      <c r="D70" s="130" t="s">
        <v>48</v>
      </c>
      <c r="E70" s="130" t="s">
        <v>49</v>
      </c>
      <c r="F70" s="130" t="s">
        <v>50</v>
      </c>
      <c r="G70" s="130" t="s">
        <v>51</v>
      </c>
      <c r="H70" s="130" t="s">
        <v>52</v>
      </c>
      <c r="I70" s="130" t="s">
        <v>53</v>
      </c>
      <c r="J70" s="130" t="s">
        <v>53</v>
      </c>
      <c r="K70" s="130" t="s">
        <v>54</v>
      </c>
      <c r="L70" s="130" t="s">
        <v>55</v>
      </c>
      <c r="M70" s="130" t="s">
        <v>56</v>
      </c>
      <c r="N70" s="131" t="s">
        <v>57</v>
      </c>
      <c r="O70" s="132"/>
      <c r="P70" s="133" t="s">
        <v>58</v>
      </c>
      <c r="Q70" s="133" t="s">
        <v>59</v>
      </c>
      <c r="R70" s="133" t="s">
        <v>60</v>
      </c>
      <c r="S70" s="133" t="s">
        <v>61</v>
      </c>
      <c r="T70" s="133" t="s">
        <v>62</v>
      </c>
      <c r="U70" s="133" t="s">
        <v>63</v>
      </c>
      <c r="V70" s="133" t="s">
        <v>64</v>
      </c>
      <c r="W70" s="133" t="s">
        <v>65</v>
      </c>
      <c r="X70" s="133" t="s">
        <v>66</v>
      </c>
      <c r="Y70" s="133" t="s">
        <v>67</v>
      </c>
      <c r="Z70" s="134" t="s">
        <v>68</v>
      </c>
      <c r="AA70" s="135"/>
      <c r="AB70" s="133" t="s">
        <v>69</v>
      </c>
      <c r="AC70" s="133" t="s">
        <v>70</v>
      </c>
      <c r="AD70" s="133" t="s">
        <v>71</v>
      </c>
      <c r="AE70" s="133" t="s">
        <v>72</v>
      </c>
      <c r="AF70" s="133" t="s">
        <v>73</v>
      </c>
      <c r="AG70" s="133" t="s">
        <v>74</v>
      </c>
      <c r="AH70" s="133" t="s">
        <v>75</v>
      </c>
      <c r="AI70" s="133" t="s">
        <v>76</v>
      </c>
      <c r="AJ70" s="133" t="s">
        <v>77</v>
      </c>
      <c r="AK70" s="133" t="s">
        <v>78</v>
      </c>
      <c r="AL70" s="134" t="s">
        <v>61</v>
      </c>
      <c r="AM70" s="135"/>
    </row>
    <row r="71" spans="1:39" ht="13.5" thickBot="1" x14ac:dyDescent="0.25">
      <c r="A71" s="126" t="s">
        <v>79</v>
      </c>
      <c r="B71" s="127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7"/>
      <c r="O71" s="138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40"/>
      <c r="AA71" s="141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40"/>
      <c r="AM71" s="141"/>
    </row>
    <row r="72" spans="1:39" x14ac:dyDescent="0.2">
      <c r="A72" s="118" t="s">
        <v>80</v>
      </c>
      <c r="B72" s="119"/>
      <c r="C72" s="130"/>
      <c r="D72" s="130" t="s">
        <v>81</v>
      </c>
      <c r="E72" s="130" t="s">
        <v>82</v>
      </c>
      <c r="F72" s="130"/>
      <c r="G72" s="130"/>
      <c r="H72" s="130"/>
      <c r="I72" s="130"/>
      <c r="J72" s="130"/>
      <c r="K72" s="130"/>
      <c r="L72" s="130"/>
      <c r="M72" s="130"/>
      <c r="N72" s="131" t="s">
        <v>81</v>
      </c>
      <c r="O72" s="132"/>
      <c r="P72" s="130"/>
      <c r="Q72" s="130" t="s">
        <v>82</v>
      </c>
      <c r="R72" s="130"/>
      <c r="S72" s="130"/>
      <c r="T72" s="130"/>
      <c r="U72" s="130" t="s">
        <v>83</v>
      </c>
      <c r="V72" s="130"/>
      <c r="W72" s="130"/>
      <c r="X72" s="130"/>
      <c r="Y72" s="130"/>
      <c r="Z72" s="131" t="s">
        <v>83</v>
      </c>
      <c r="AA72" s="132"/>
      <c r="AB72" s="133"/>
      <c r="AC72" s="133"/>
      <c r="AD72" s="133"/>
      <c r="AE72" s="133"/>
      <c r="AF72" s="133"/>
      <c r="AG72" s="133"/>
      <c r="AH72" s="133" t="s">
        <v>84</v>
      </c>
      <c r="AI72" s="133" t="s">
        <v>85</v>
      </c>
      <c r="AJ72" s="133"/>
      <c r="AK72" s="133"/>
      <c r="AL72" s="134" t="s">
        <v>86</v>
      </c>
      <c r="AM72" s="135"/>
    </row>
    <row r="73" spans="1:39" ht="13.5" thickBot="1" x14ac:dyDescent="0.25">
      <c r="A73" s="126" t="s">
        <v>87</v>
      </c>
      <c r="B73" s="127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7"/>
      <c r="O73" s="138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7"/>
      <c r="AA73" s="138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40"/>
      <c r="AM73" s="141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88</v>
      </c>
      <c r="D77" s="35"/>
      <c r="E77" s="29"/>
      <c r="F77" s="29" t="s">
        <v>89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90</v>
      </c>
      <c r="U77" s="14"/>
      <c r="V77" s="14"/>
      <c r="W77" s="14"/>
      <c r="X77" s="14"/>
      <c r="Y77" s="14"/>
      <c r="Z77" s="14"/>
      <c r="AA77" s="142"/>
      <c r="AB77" s="142"/>
      <c r="AC77" s="142" t="s">
        <v>91</v>
      </c>
      <c r="AD77" s="142"/>
      <c r="AE77" s="142"/>
      <c r="AF77" s="142"/>
      <c r="AG77" s="142"/>
      <c r="AH77" s="142"/>
      <c r="AI77" s="142"/>
      <c r="AJ77" s="142"/>
      <c r="AK77" s="142"/>
      <c r="AL77" s="14"/>
      <c r="AM77" s="35"/>
    </row>
    <row r="78" spans="1:39" ht="15.75" thickBot="1" x14ac:dyDescent="0.3">
      <c r="A78" s="35"/>
      <c r="B78" s="35"/>
      <c r="C78" s="14" t="s">
        <v>92</v>
      </c>
      <c r="D78" s="14"/>
      <c r="E78" s="143"/>
      <c r="F78" s="143"/>
      <c r="G78" s="143"/>
      <c r="H78" s="143"/>
      <c r="I78" s="143"/>
      <c r="J78" s="143"/>
      <c r="K78" s="14" t="s">
        <v>93</v>
      </c>
      <c r="L78" s="14"/>
      <c r="M78" s="14"/>
      <c r="N78" s="35"/>
      <c r="O78" s="35"/>
      <c r="P78" s="35"/>
      <c r="Q78" s="35"/>
      <c r="R78" s="35"/>
      <c r="S78" s="35"/>
      <c r="T78" s="14" t="s">
        <v>92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93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94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L72:AM73"/>
    <mergeCell ref="A73:B73"/>
    <mergeCell ref="C80:AL80"/>
    <mergeCell ref="AG72:AG73"/>
    <mergeCell ref="AH72:AH73"/>
    <mergeCell ref="AI72:AI73"/>
    <mergeCell ref="AJ72:AJ73"/>
    <mergeCell ref="AK72:AK73"/>
    <mergeCell ref="AB72:AB73"/>
    <mergeCell ref="AC72:AC73"/>
    <mergeCell ref="AD72:AD73"/>
    <mergeCell ref="AE72:AE73"/>
    <mergeCell ref="AF72:AF73"/>
    <mergeCell ref="V72:V73"/>
    <mergeCell ref="W72:W73"/>
    <mergeCell ref="X72:X73"/>
    <mergeCell ref="Y72:Y73"/>
    <mergeCell ref="Z72:AA73"/>
    <mergeCell ref="Q72:Q73"/>
    <mergeCell ref="R72:R73"/>
    <mergeCell ref="S72:S73"/>
    <mergeCell ref="T72:T73"/>
    <mergeCell ref="U72:U73"/>
    <mergeCell ref="AL70:AM71"/>
    <mergeCell ref="A71:B71"/>
    <mergeCell ref="A72:B72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M72:M73"/>
    <mergeCell ref="N72:O73"/>
    <mergeCell ref="P72:P73"/>
    <mergeCell ref="AG70:AG71"/>
    <mergeCell ref="AH70:AH71"/>
    <mergeCell ref="AI70:AI71"/>
    <mergeCell ref="AJ70:AJ71"/>
    <mergeCell ref="AK70:AK71"/>
    <mergeCell ref="AB70:AB71"/>
    <mergeCell ref="AC70:AC71"/>
    <mergeCell ref="AD70:AD71"/>
    <mergeCell ref="AE70:AE71"/>
    <mergeCell ref="AF70:AF71"/>
    <mergeCell ref="V70:V71"/>
    <mergeCell ref="W70:W71"/>
    <mergeCell ref="X70:X71"/>
    <mergeCell ref="Y70:Y71"/>
    <mergeCell ref="Z70:AA71"/>
    <mergeCell ref="Q70:Q71"/>
    <mergeCell ref="R70:R71"/>
    <mergeCell ref="S70:S71"/>
    <mergeCell ref="T70:T71"/>
    <mergeCell ref="U70:U71"/>
    <mergeCell ref="AH68:AH69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O71"/>
    <mergeCell ref="P70:P71"/>
    <mergeCell ref="AC68:AC69"/>
    <mergeCell ref="AD68:AD69"/>
    <mergeCell ref="AE68:AE69"/>
    <mergeCell ref="AF68:AF69"/>
    <mergeCell ref="AG68:AG69"/>
    <mergeCell ref="W68:W69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L68:L69"/>
    <mergeCell ref="M68:M69"/>
    <mergeCell ref="N68:O69"/>
    <mergeCell ref="P68:P69"/>
    <mergeCell ref="Q68:Q69"/>
    <mergeCell ref="G68:G69"/>
    <mergeCell ref="H68:H69"/>
    <mergeCell ref="I68:I69"/>
    <mergeCell ref="J68:J69"/>
    <mergeCell ref="K68:K69"/>
    <mergeCell ref="A68:B69"/>
    <mergeCell ref="C68:C69"/>
    <mergeCell ref="D68:D69"/>
    <mergeCell ref="E68:E69"/>
    <mergeCell ref="F68:F69"/>
    <mergeCell ref="AH63:AI64"/>
    <mergeCell ref="AJ63:AK64"/>
    <mergeCell ref="AL63:AM64"/>
    <mergeCell ref="P64:S64"/>
    <mergeCell ref="B66:AM66"/>
    <mergeCell ref="X63:Y64"/>
    <mergeCell ref="Z63:AA64"/>
    <mergeCell ref="AB63:AC64"/>
    <mergeCell ref="AD63:AE64"/>
    <mergeCell ref="AF63:AG64"/>
    <mergeCell ref="D63:H63"/>
    <mergeCell ref="I63:O63"/>
    <mergeCell ref="P63:S63"/>
    <mergeCell ref="T63:U64"/>
    <mergeCell ref="V63:W64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X61:Y61"/>
    <mergeCell ref="Z61:AA61"/>
    <mergeCell ref="AB61:AC61"/>
    <mergeCell ref="AD61:AE61"/>
    <mergeCell ref="AF61:AG61"/>
    <mergeCell ref="D61:H61"/>
    <mergeCell ref="I61:O61"/>
    <mergeCell ref="P61:S61"/>
    <mergeCell ref="T61:U61"/>
    <mergeCell ref="V61:W61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X59:Y59"/>
    <mergeCell ref="Z59:AA59"/>
    <mergeCell ref="AB59:AC59"/>
    <mergeCell ref="AD59:AE59"/>
    <mergeCell ref="AF59:AG59"/>
    <mergeCell ref="A59:C60"/>
    <mergeCell ref="D59:O59"/>
    <mergeCell ref="P59:S59"/>
    <mergeCell ref="T59:U59"/>
    <mergeCell ref="V59:W59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X57:Y57"/>
    <mergeCell ref="Z57:AA57"/>
    <mergeCell ref="AB57:AC57"/>
    <mergeCell ref="AD57:AE57"/>
    <mergeCell ref="AF57:AG57"/>
    <mergeCell ref="A57:C57"/>
    <mergeCell ref="D57:O57"/>
    <mergeCell ref="P57:S57"/>
    <mergeCell ref="T57:U57"/>
    <mergeCell ref="V57:W57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B55:AC55"/>
    <mergeCell ref="AD55:AE55"/>
    <mergeCell ref="AF55:AG55"/>
    <mergeCell ref="AH55:AI55"/>
    <mergeCell ref="AJ55:AK55"/>
    <mergeCell ref="L55:S55"/>
    <mergeCell ref="T55:U55"/>
    <mergeCell ref="V55:W55"/>
    <mergeCell ref="X55:Y55"/>
    <mergeCell ref="Z55:AA55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V53:W53"/>
    <mergeCell ref="X53:Y53"/>
    <mergeCell ref="Z53:AA53"/>
    <mergeCell ref="AB53:AC53"/>
    <mergeCell ref="AD53:AE53"/>
    <mergeCell ref="B50:AM50"/>
    <mergeCell ref="D52:I53"/>
    <mergeCell ref="J52:K55"/>
    <mergeCell ref="L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AL46:AM46"/>
    <mergeCell ref="D47:H47"/>
    <mergeCell ref="I47:O47"/>
    <mergeCell ref="P47:S47"/>
    <mergeCell ref="T47:U48"/>
    <mergeCell ref="V47:W48"/>
    <mergeCell ref="X47:Y48"/>
    <mergeCell ref="Z47:AA48"/>
    <mergeCell ref="AB47:AC48"/>
    <mergeCell ref="AD47:AE48"/>
    <mergeCell ref="AF47:AG48"/>
    <mergeCell ref="AH47:AI48"/>
    <mergeCell ref="AJ47:AK48"/>
    <mergeCell ref="AL47:AM48"/>
    <mergeCell ref="P48:S48"/>
    <mergeCell ref="AB46:AC46"/>
    <mergeCell ref="AD46:AE46"/>
    <mergeCell ref="AF46:AG46"/>
    <mergeCell ref="AH46:AI46"/>
    <mergeCell ref="AJ46:AK46"/>
    <mergeCell ref="P46:S46"/>
    <mergeCell ref="T46:U46"/>
    <mergeCell ref="V46:W46"/>
    <mergeCell ref="X46:Y46"/>
    <mergeCell ref="Z46:AA46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Z44:AA44"/>
    <mergeCell ref="AB44:AC44"/>
    <mergeCell ref="AD44:AE44"/>
    <mergeCell ref="AF44:AG44"/>
    <mergeCell ref="AH44:AI44"/>
    <mergeCell ref="D44:O44"/>
    <mergeCell ref="P44:S44"/>
    <mergeCell ref="T44:U44"/>
    <mergeCell ref="V44:W44"/>
    <mergeCell ref="X44:Y44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X42:Y42"/>
    <mergeCell ref="Z42:AA42"/>
    <mergeCell ref="AB42:AC42"/>
    <mergeCell ref="AD42:AE42"/>
    <mergeCell ref="AF42:AG42"/>
    <mergeCell ref="A42:C42"/>
    <mergeCell ref="D42:O42"/>
    <mergeCell ref="P42:S42"/>
    <mergeCell ref="T42:U42"/>
    <mergeCell ref="V42:W42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Z40:AA40"/>
    <mergeCell ref="AB40:AC40"/>
    <mergeCell ref="AD40:AE40"/>
    <mergeCell ref="AF40:AG40"/>
    <mergeCell ref="AH40:AI40"/>
    <mergeCell ref="A40:C40"/>
    <mergeCell ref="P40:S40"/>
    <mergeCell ref="T40:U40"/>
    <mergeCell ref="V40:W40"/>
    <mergeCell ref="X40:Y40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X38:Y38"/>
    <mergeCell ref="Z38:AA38"/>
    <mergeCell ref="AB38:AC38"/>
    <mergeCell ref="AD38:AE38"/>
    <mergeCell ref="AF38:AG38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X36:Y36"/>
    <mergeCell ref="Z36:AA36"/>
    <mergeCell ref="AB36:AC36"/>
    <mergeCell ref="AD36:AE36"/>
    <mergeCell ref="AF36:AG36"/>
    <mergeCell ref="D36:I37"/>
    <mergeCell ref="J36:K39"/>
    <mergeCell ref="L36:S36"/>
    <mergeCell ref="T36:U36"/>
    <mergeCell ref="V36:W36"/>
    <mergeCell ref="D38:I39"/>
    <mergeCell ref="L38:S38"/>
    <mergeCell ref="T38:U38"/>
    <mergeCell ref="V38:W38"/>
    <mergeCell ref="AH31:AI32"/>
    <mergeCell ref="AJ31:AK32"/>
    <mergeCell ref="AL31:AM32"/>
    <mergeCell ref="P32:S32"/>
    <mergeCell ref="B34:AM34"/>
    <mergeCell ref="X31:Y32"/>
    <mergeCell ref="Z31:AA32"/>
    <mergeCell ref="AB31:AC32"/>
    <mergeCell ref="AD31:AE32"/>
    <mergeCell ref="AF31:AG32"/>
    <mergeCell ref="D31:H31"/>
    <mergeCell ref="I31:O31"/>
    <mergeCell ref="P31:S31"/>
    <mergeCell ref="T31:U32"/>
    <mergeCell ref="V31:W32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V29:W29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X27:Y27"/>
    <mergeCell ref="Z27:AA27"/>
    <mergeCell ref="AB27:AC27"/>
    <mergeCell ref="AD27:AE27"/>
    <mergeCell ref="AF27:AG27"/>
    <mergeCell ref="A27:C28"/>
    <mergeCell ref="D27:O27"/>
    <mergeCell ref="P27:S27"/>
    <mergeCell ref="T27:U27"/>
    <mergeCell ref="V27:W27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T25:AU25"/>
    <mergeCell ref="AV25:AW25"/>
    <mergeCell ref="AX25:AY25"/>
    <mergeCell ref="AZ25:BA25"/>
    <mergeCell ref="BB25:BC25"/>
    <mergeCell ref="AH25:AI25"/>
    <mergeCell ref="AJ25:AK25"/>
    <mergeCell ref="AL25:AM25"/>
    <mergeCell ref="AP25:AQ25"/>
    <mergeCell ref="AR25:AS25"/>
    <mergeCell ref="X25:Y25"/>
    <mergeCell ref="Z25:AA25"/>
    <mergeCell ref="AB25:AC25"/>
    <mergeCell ref="AD25:AE25"/>
    <mergeCell ref="AF25:AG25"/>
    <mergeCell ref="A25:C25"/>
    <mergeCell ref="D25:O25"/>
    <mergeCell ref="P25:S25"/>
    <mergeCell ref="T25:U25"/>
    <mergeCell ref="V25:W25"/>
    <mergeCell ref="AZ24:BA24"/>
    <mergeCell ref="BB24:BC24"/>
    <mergeCell ref="BD24:BE24"/>
    <mergeCell ref="BF24:BG24"/>
    <mergeCell ref="BH24:BI24"/>
    <mergeCell ref="AP24:AQ24"/>
    <mergeCell ref="AR24:AS24"/>
    <mergeCell ref="AT24:AU24"/>
    <mergeCell ref="AV24:AW24"/>
    <mergeCell ref="AX24:AY24"/>
    <mergeCell ref="AD24:AE24"/>
    <mergeCell ref="AF24:AG24"/>
    <mergeCell ref="AH24:AI24"/>
    <mergeCell ref="AJ24:AK24"/>
    <mergeCell ref="AL24:AM24"/>
    <mergeCell ref="T24:U24"/>
    <mergeCell ref="V24:W24"/>
    <mergeCell ref="X24:Y24"/>
    <mergeCell ref="Z24:AA24"/>
    <mergeCell ref="AB24:AC24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Z22:AA22"/>
    <mergeCell ref="AB22:AC22"/>
    <mergeCell ref="AD22:AE22"/>
    <mergeCell ref="AF22:AG22"/>
    <mergeCell ref="AH22:AI22"/>
    <mergeCell ref="D22:I23"/>
    <mergeCell ref="L22:S22"/>
    <mergeCell ref="T22:U22"/>
    <mergeCell ref="V22:W22"/>
    <mergeCell ref="X22:Y22"/>
    <mergeCell ref="AD21:AE21"/>
    <mergeCell ref="AF21:AG21"/>
    <mergeCell ref="AH21:AI21"/>
    <mergeCell ref="AJ21:AK21"/>
    <mergeCell ref="AL21:AM21"/>
    <mergeCell ref="T21:U21"/>
    <mergeCell ref="V21:W21"/>
    <mergeCell ref="X21:Y21"/>
    <mergeCell ref="Z21:AA21"/>
    <mergeCell ref="AB21:AC21"/>
    <mergeCell ref="AJ18:AK18"/>
    <mergeCell ref="AL18:AM18"/>
    <mergeCell ref="D20:I21"/>
    <mergeCell ref="J20:K23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Z18:AA18"/>
    <mergeCell ref="AB18:AC18"/>
    <mergeCell ref="AD18:AE18"/>
    <mergeCell ref="AF18:AG18"/>
    <mergeCell ref="AH18:AI18"/>
    <mergeCell ref="D18:H18"/>
    <mergeCell ref="I18:S18"/>
    <mergeCell ref="T18:U18"/>
    <mergeCell ref="V18:W18"/>
    <mergeCell ref="X18:Y18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B16:AC16"/>
    <mergeCell ref="AD16:AE16"/>
    <mergeCell ref="AF16:AG16"/>
    <mergeCell ref="AH16:AI16"/>
    <mergeCell ref="AJ16:AK16"/>
    <mergeCell ref="D16:S16"/>
    <mergeCell ref="T16:U16"/>
    <mergeCell ref="V16:W16"/>
    <mergeCell ref="X16:Y16"/>
    <mergeCell ref="Z16:AA16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Z14:AA14"/>
    <mergeCell ref="AB14:AC14"/>
    <mergeCell ref="AD14:AE14"/>
    <mergeCell ref="AF14:AG14"/>
    <mergeCell ref="AH14:AI14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24:C24"/>
    <mergeCell ref="P24:S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березень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2022-01-18T13:03:49Z</dcterms:modified>
</cp:coreProperties>
</file>