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березень" sheetId="4" r:id="rId1"/>
  </sheets>
  <definedNames>
    <definedName name="_xlnm.Print_Area" localSheetId="0">березень!$A$1:$AN$80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F25"/>
  <c r="AF28" s="1"/>
  <c r="AF29" s="1"/>
  <c r="AF30" s="1"/>
  <c r="AH25"/>
  <c r="AH28" s="1"/>
  <c r="AH29" s="1"/>
  <c r="AH30" s="1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 s="1"/>
  <c r="AH61" s="1"/>
  <c r="AH62" s="1"/>
  <c r="AJ57"/>
  <c r="AL57"/>
  <c r="AJ44" l="1"/>
  <c r="AJ45" s="1"/>
  <c r="AJ46" s="1"/>
  <c r="AD44"/>
  <c r="AD45" s="1"/>
  <c r="AD46" s="1"/>
  <c r="AB44"/>
  <c r="AB45" s="1"/>
  <c r="AB46" s="1"/>
  <c r="Z44"/>
  <c r="Z45" s="1"/>
  <c r="Z46" s="1"/>
  <c r="X44"/>
  <c r="X45" s="1"/>
  <c r="X46" s="1"/>
  <c r="AL44"/>
  <c r="AL45" s="1"/>
  <c r="AL46" s="1"/>
  <c r="AH44"/>
  <c r="AH45" s="1"/>
  <c r="AH46" s="1"/>
  <c r="AF44"/>
  <c r="AF45" s="1"/>
  <c r="AF46" s="1"/>
  <c r="X60"/>
  <c r="X61" s="1"/>
  <c r="X62" s="1"/>
  <c r="AD28"/>
  <c r="AD29" s="1"/>
  <c r="AD30" s="1"/>
  <c r="AJ28"/>
  <c r="AJ29" s="1"/>
  <c r="AJ30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<sst xmlns="http://schemas.openxmlformats.org/spreadsheetml/2006/main" count="147" uniqueCount="92">
  <si>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</si>
  <si>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</si>
  <si>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</si>
  <si>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</si>
  <si>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</si>
  <si>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</si>
  <si>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</si>
  <si>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</si>
  <si>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</si>
  <si>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</si>
  <si>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</si>
  <si>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</si>
  <si>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</si>
  <si>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</si>
  <si>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</si>
  <si>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</si>
  <si>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</si>
  <si>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</si>
  <si>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</si>
  <si>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</si>
  <si>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</si>
  <si>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</si>
  <si>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</si>
  <si>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</si>
  <si>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</si>
  <si>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</si>
  <si>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</si>
  <si>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</si>
  <si>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</si>
  <si>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</si>
  <si>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</si>
  <si>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</si>
  <si>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</si>
  <si>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</si>
  <si>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</si>
  <si>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</si>
  <si>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</si>
  <si>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</si>
  <si>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</si>
  <si>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</si>
  <si>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</si>
  <si>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</si>
  <si>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</si>
  <si>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горох</t>
    </r>
  </si>
  <si>
    <t>Примітка:  зяб</t>
  </si>
  <si>
    <t xml:space="preserve">Примітка: 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</si>
  <si>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81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</si>
  <si>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озима пшениця</t>
    </r>
  </si>
  <si>
    <t>1.5</t>
  </si>
  <si>
    <t>2.8</t>
  </si>
  <si>
    <t>2.2</t>
  </si>
  <si>
    <t>3.8</t>
  </si>
  <si>
    <t>5.2</t>
  </si>
  <si>
    <t>-1.1</t>
  </si>
  <si>
    <t>0.7</t>
  </si>
  <si>
    <t>-1.9</t>
  </si>
  <si>
    <t>-3.3</t>
  </si>
  <si>
    <t>-2.0</t>
  </si>
  <si>
    <t>-2.9</t>
  </si>
  <si>
    <t>2.7</t>
  </si>
  <si>
    <t>4.5</t>
  </si>
  <si>
    <t>7.6</t>
  </si>
  <si>
    <t>7.7</t>
  </si>
  <si>
    <t>4.0</t>
  </si>
  <si>
    <t>3.0</t>
  </si>
  <si>
    <t>1.9</t>
  </si>
  <si>
    <t>2.4</t>
  </si>
  <si>
    <t>1.6</t>
  </si>
  <si>
    <t>1.3</t>
  </si>
  <si>
    <t>2.5</t>
  </si>
  <si>
    <t>-0.1</t>
  </si>
  <si>
    <t>1.4</t>
  </si>
  <si>
    <t>6.3</t>
  </si>
  <si>
    <t>6.1</t>
  </si>
  <si>
    <t>8.2</t>
  </si>
  <si>
    <t>3.1</t>
  </si>
  <si>
    <t>12.1</t>
  </si>
  <si>
    <t>0.0</t>
  </si>
  <si>
    <t>14.4</t>
  </si>
  <si>
    <t>0.2</t>
  </si>
  <si>
    <t>0.3</t>
  </si>
  <si>
    <t>7.5</t>
  </si>
  <si>
    <t>3.7</t>
  </si>
  <si>
    <t>3.2</t>
  </si>
  <si>
    <t>2.6</t>
  </si>
  <si>
    <t>1.0</t>
  </si>
  <si>
    <t>4.6</t>
  </si>
  <si>
    <t>2.3</t>
  </si>
  <si>
    <t>13.7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</si>
  <si>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</si>
  <si>
    <t>1,8</t>
  </si>
  <si>
    <t>Примітка: зяб;   весняне промочування грунту 130 см.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</si>
</sst>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9" workbookViewId="0">
      <selection activeCell="B50" sqref="B50:AM50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41</v>
      </c>
      <c r="AH2" s="55"/>
      <c r="AI2" s="55"/>
      <c r="AJ2" s="56"/>
      <c r="AK2" s="2"/>
      <c r="AL2" s="2"/>
      <c r="AM2" s="2"/>
    </row>
    <row r="3" spans="1:39" ht="17.399999999999999">
      <c r="A3" s="57" t="s">
        <v>40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">
      <c r="A4" s="58" t="s">
        <v>39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46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34</v>
      </c>
      <c r="P10" s="59"/>
      <c r="Q10" s="59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60" t="s">
        <v>7</v>
      </c>
      <c r="B12" s="61"/>
      <c r="C12" s="62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63" t="s">
        <v>32</v>
      </c>
      <c r="B13" s="64"/>
      <c r="C13" s="65"/>
      <c r="D13" s="63" t="s">
        <v>31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5"/>
      <c r="T13" s="66" t="s">
        <v>30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4.4" thickBot="1">
      <c r="A14" s="66" t="s">
        <v>29</v>
      </c>
      <c r="B14" s="67"/>
      <c r="C14" s="6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4.4" thickBot="1">
      <c r="A15" s="69">
        <v>1</v>
      </c>
      <c r="B15" s="73"/>
      <c r="C15" s="70"/>
      <c r="D15" s="6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8.899999999999999" customHeight="1" thickBot="1">
      <c r="A16" s="27"/>
      <c r="B16" s="4"/>
      <c r="C16" s="29"/>
      <c r="D16" s="69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0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899999999999999" customHeight="1" thickBot="1">
      <c r="A17" s="27"/>
      <c r="B17" s="4"/>
      <c r="C17" s="29"/>
      <c r="D17" s="60" t="s">
        <v>14</v>
      </c>
      <c r="E17" s="61"/>
      <c r="F17" s="61"/>
      <c r="G17" s="61"/>
      <c r="H17" s="62"/>
      <c r="I17" s="69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70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899999999999999" customHeight="1" thickBot="1">
      <c r="A18" s="24"/>
      <c r="B18" s="6"/>
      <c r="C18" s="22"/>
      <c r="D18" s="66" t="s">
        <v>11</v>
      </c>
      <c r="E18" s="67"/>
      <c r="F18" s="67"/>
      <c r="G18" s="67"/>
      <c r="H18" s="68"/>
      <c r="I18" s="69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70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/>
      <c r="U20" s="75"/>
      <c r="V20" s="74"/>
      <c r="W20" s="75"/>
      <c r="X20" s="74"/>
      <c r="Y20" s="75"/>
      <c r="Z20" s="74"/>
      <c r="AA20" s="75"/>
      <c r="AB20" s="74"/>
      <c r="AC20" s="75"/>
      <c r="AD20" s="74"/>
      <c r="AE20" s="75"/>
      <c r="AF20" s="74"/>
      <c r="AG20" s="75"/>
      <c r="AH20" s="74"/>
      <c r="AI20" s="75"/>
      <c r="AJ20" s="74"/>
      <c r="AK20" s="75"/>
      <c r="AL20" s="74"/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7" t="s">
        <v>20</v>
      </c>
      <c r="M21" s="98"/>
      <c r="N21" s="98"/>
      <c r="O21" s="98"/>
      <c r="P21" s="98"/>
      <c r="Q21" s="98"/>
      <c r="R21" s="98"/>
      <c r="S21" s="99"/>
      <c r="T21" s="100"/>
      <c r="U21" s="77"/>
      <c r="V21" s="76"/>
      <c r="W21" s="77"/>
      <c r="X21" s="76"/>
      <c r="Y21" s="77"/>
      <c r="Z21" s="76"/>
      <c r="AA21" s="77"/>
      <c r="AB21" s="76"/>
      <c r="AC21" s="77"/>
      <c r="AD21" s="76"/>
      <c r="AE21" s="77"/>
      <c r="AF21" s="76"/>
      <c r="AG21" s="77"/>
      <c r="AH21" s="76"/>
      <c r="AI21" s="77"/>
      <c r="AJ21" s="76"/>
      <c r="AK21" s="77"/>
      <c r="AL21" s="76"/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100"/>
      <c r="U22" s="77"/>
      <c r="V22" s="76"/>
      <c r="W22" s="77"/>
      <c r="X22" s="76"/>
      <c r="Y22" s="77"/>
      <c r="Z22" s="76"/>
      <c r="AA22" s="77"/>
      <c r="AB22" s="76"/>
      <c r="AC22" s="77"/>
      <c r="AD22" s="76"/>
      <c r="AE22" s="77"/>
      <c r="AF22" s="76"/>
      <c r="AG22" s="77"/>
      <c r="AH22" s="76"/>
      <c r="AI22" s="77"/>
      <c r="AJ22" s="76"/>
      <c r="AK22" s="77"/>
      <c r="AL22" s="76"/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7" t="s">
        <v>20</v>
      </c>
      <c r="M23" s="98"/>
      <c r="N23" s="98"/>
      <c r="O23" s="98"/>
      <c r="P23" s="98"/>
      <c r="Q23" s="98"/>
      <c r="R23" s="98"/>
      <c r="S23" s="99"/>
      <c r="T23" s="105"/>
      <c r="U23" s="91"/>
      <c r="V23" s="90"/>
      <c r="W23" s="91"/>
      <c r="X23" s="90"/>
      <c r="Y23" s="91"/>
      <c r="Z23" s="90"/>
      <c r="AA23" s="91"/>
      <c r="AB23" s="90"/>
      <c r="AC23" s="91"/>
      <c r="AD23" s="90"/>
      <c r="AE23" s="91"/>
      <c r="AF23" s="90"/>
      <c r="AG23" s="91"/>
      <c r="AH23" s="90"/>
      <c r="AI23" s="91"/>
      <c r="AJ23" s="90"/>
      <c r="AK23" s="91"/>
      <c r="AL23" s="90"/>
      <c r="AM23" s="102"/>
    </row>
    <row r="24" spans="1:63" ht="18.899999999999999" customHeight="1" thickBot="1">
      <c r="A24" s="60"/>
      <c r="B24" s="61"/>
      <c r="C24" s="62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9">
        <v>1</v>
      </c>
      <c r="Q24" s="73"/>
      <c r="R24" s="73"/>
      <c r="S24" s="70"/>
      <c r="T24" s="103" t="e">
        <f>(T20-T21)/T21*100</f>
        <v>#DIV/0!</v>
      </c>
      <c r="U24" s="104"/>
      <c r="V24" s="103" t="e">
        <f>(V20-V21)/V21*100</f>
        <v>#DIV/0!</v>
      </c>
      <c r="W24" s="104"/>
      <c r="X24" s="103" t="e">
        <f>(X20-X21)/X21*100</f>
        <v>#DIV/0!</v>
      </c>
      <c r="Y24" s="104"/>
      <c r="Z24" s="103" t="e">
        <f>(Z20-Z21)/Z21*100</f>
        <v>#DIV/0!</v>
      </c>
      <c r="AA24" s="104"/>
      <c r="AB24" s="103" t="e">
        <f>(AB20-AB21)/AB21*100</f>
        <v>#DIV/0!</v>
      </c>
      <c r="AC24" s="104"/>
      <c r="AD24" s="103" t="e">
        <f>(AD20-AD21)/AD21*100</f>
        <v>#DIV/0!</v>
      </c>
      <c r="AE24" s="104"/>
      <c r="AF24" s="103" t="e">
        <f>(AF20-AF21)/AF21*100</f>
        <v>#DIV/0!</v>
      </c>
      <c r="AG24" s="104"/>
      <c r="AH24" s="103" t="e">
        <f>(AH20-AH21)/AH21*100</f>
        <v>#DIV/0!</v>
      </c>
      <c r="AI24" s="104"/>
      <c r="AJ24" s="103" t="e">
        <f>(AJ20-AJ21)/AJ21*100</f>
        <v>#DIV/0!</v>
      </c>
      <c r="AK24" s="104"/>
      <c r="AL24" s="103" t="e">
        <f>(AL20-AL21)/AL21*100</f>
        <v>#DIV/0!</v>
      </c>
      <c r="AM24" s="104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899999999999999" customHeight="1" thickBot="1">
      <c r="A25" s="63"/>
      <c r="B25" s="64"/>
      <c r="C25" s="65"/>
      <c r="D25" s="63" t="s">
        <v>19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9">
        <v>2</v>
      </c>
      <c r="Q25" s="73"/>
      <c r="R25" s="73"/>
      <c r="S25" s="70"/>
      <c r="T25" s="103" t="e">
        <f>(T22-T23)/T23*100</f>
        <v>#DIV/0!</v>
      </c>
      <c r="U25" s="104"/>
      <c r="V25" s="103" t="e">
        <f>(V22-V23)/V23*100</f>
        <v>#DIV/0!</v>
      </c>
      <c r="W25" s="104"/>
      <c r="X25" s="103" t="e">
        <f>(X22-X23)/X23*100</f>
        <v>#DIV/0!</v>
      </c>
      <c r="Y25" s="104"/>
      <c r="Z25" s="103" t="e">
        <f>(Z22-Z23)/Z23*100</f>
        <v>#DIV/0!</v>
      </c>
      <c r="AA25" s="104"/>
      <c r="AB25" s="103" t="e">
        <f>(AB22-AB23)/AB23*100</f>
        <v>#DIV/0!</v>
      </c>
      <c r="AC25" s="104"/>
      <c r="AD25" s="103" t="e">
        <f>(AD22-AD23)/AD23*100</f>
        <v>#DIV/0!</v>
      </c>
      <c r="AE25" s="104"/>
      <c r="AF25" s="103" t="e">
        <f>(AF22-AF23)/AF23*100</f>
        <v>#DIV/0!</v>
      </c>
      <c r="AG25" s="104"/>
      <c r="AH25" s="103" t="e">
        <f>(AH22-AH23)/AH23*100</f>
        <v>#DIV/0!</v>
      </c>
      <c r="AI25" s="104"/>
      <c r="AJ25" s="103" t="e">
        <f>(AJ22-AJ23)/AJ23*100</f>
        <v>#DIV/0!</v>
      </c>
      <c r="AK25" s="104"/>
      <c r="AL25" s="103" t="e">
        <f>(AL22-AL23)/AL23*100</f>
        <v>#DIV/0!</v>
      </c>
      <c r="AM25" s="10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899999999999999" customHeight="1" thickBot="1">
      <c r="A26" s="111"/>
      <c r="B26" s="67"/>
      <c r="C26" s="68"/>
      <c r="D26" s="63" t="s">
        <v>18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9">
        <v>3</v>
      </c>
      <c r="Q26" s="73"/>
      <c r="R26" s="73"/>
      <c r="S26" s="70"/>
      <c r="T26" s="108"/>
      <c r="U26" s="109"/>
      <c r="V26" s="108"/>
      <c r="W26" s="109"/>
      <c r="X26" s="108"/>
      <c r="Y26" s="109"/>
      <c r="Z26" s="108"/>
      <c r="AA26" s="109"/>
      <c r="AB26" s="108"/>
      <c r="AC26" s="109"/>
      <c r="AD26" s="108"/>
      <c r="AE26" s="109"/>
      <c r="AF26" s="108"/>
      <c r="AG26" s="109"/>
      <c r="AH26" s="108"/>
      <c r="AI26" s="109"/>
      <c r="AJ26" s="106"/>
      <c r="AK26" s="107"/>
      <c r="AL26" s="106"/>
      <c r="AM26" s="10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12"/>
      <c r="B27" s="113"/>
      <c r="C27" s="114"/>
      <c r="D27" s="63" t="s">
        <v>17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69">
        <v>4</v>
      </c>
      <c r="Q27" s="73"/>
      <c r="R27" s="73"/>
      <c r="S27" s="70"/>
      <c r="T27" s="108"/>
      <c r="U27" s="109"/>
      <c r="V27" s="108"/>
      <c r="W27" s="109"/>
      <c r="X27" s="108"/>
      <c r="Y27" s="109"/>
      <c r="Z27" s="108"/>
      <c r="AA27" s="109"/>
      <c r="AB27" s="108"/>
      <c r="AC27" s="109"/>
      <c r="AD27" s="108"/>
      <c r="AE27" s="109"/>
      <c r="AF27" s="108"/>
      <c r="AG27" s="109"/>
      <c r="AH27" s="108"/>
      <c r="AI27" s="109"/>
      <c r="AJ27" s="106"/>
      <c r="AK27" s="107"/>
      <c r="AL27" s="106"/>
      <c r="AM27" s="10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15"/>
      <c r="B28" s="116"/>
      <c r="C28" s="117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3"/>
      <c r="R28" s="73"/>
      <c r="S28" s="70"/>
      <c r="T28" s="118" t="e">
        <f>(T24+T25)/2</f>
        <v>#DIV/0!</v>
      </c>
      <c r="U28" s="119"/>
      <c r="V28" s="118" t="e">
        <f>(V24+V25)/2</f>
        <v>#DIV/0!</v>
      </c>
      <c r="W28" s="119"/>
      <c r="X28" s="118" t="e">
        <f>(X24+X25)/2</f>
        <v>#DIV/0!</v>
      </c>
      <c r="Y28" s="119"/>
      <c r="Z28" s="118" t="e">
        <f>(Z24+Z25)/2</f>
        <v>#DIV/0!</v>
      </c>
      <c r="AA28" s="119"/>
      <c r="AB28" s="118" t="e">
        <f>(AB24+AB25)/2</f>
        <v>#DIV/0!</v>
      </c>
      <c r="AC28" s="119"/>
      <c r="AD28" s="118" t="e">
        <f>(AD24+AD25)/2</f>
        <v>#DIV/0!</v>
      </c>
      <c r="AE28" s="119"/>
      <c r="AF28" s="118" t="e">
        <f>(AF24+AF25)/2</f>
        <v>#DIV/0!</v>
      </c>
      <c r="AG28" s="119"/>
      <c r="AH28" s="118" t="e">
        <f>(AH24+AH25)/2</f>
        <v>#DIV/0!</v>
      </c>
      <c r="AI28" s="119"/>
      <c r="AJ28" s="118" t="e">
        <f>(AJ24+AJ25)/2</f>
        <v>#DIV/0!</v>
      </c>
      <c r="AK28" s="119"/>
      <c r="AL28" s="118" t="e">
        <f>(AL24+AL25)/2</f>
        <v>#DIV/0!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60" t="s">
        <v>14</v>
      </c>
      <c r="E29" s="61"/>
      <c r="F29" s="61"/>
      <c r="G29" s="61"/>
      <c r="H29" s="62"/>
      <c r="I29" s="69" t="s">
        <v>13</v>
      </c>
      <c r="J29" s="73"/>
      <c r="K29" s="73"/>
      <c r="L29" s="73"/>
      <c r="M29" s="73"/>
      <c r="N29" s="73"/>
      <c r="O29" s="70"/>
      <c r="P29" s="69" t="s">
        <v>12</v>
      </c>
      <c r="Q29" s="73"/>
      <c r="R29" s="73"/>
      <c r="S29" s="70"/>
      <c r="T29" s="120" t="e">
        <f>T28*T16</f>
        <v>#DIV/0!</v>
      </c>
      <c r="U29" s="121"/>
      <c r="V29" s="120" t="e">
        <f>V28*V16</f>
        <v>#DIV/0!</v>
      </c>
      <c r="W29" s="121"/>
      <c r="X29" s="120" t="e">
        <f>X28*X16</f>
        <v>#DIV/0!</v>
      </c>
      <c r="Y29" s="121"/>
      <c r="Z29" s="120" t="e">
        <f>Z28*Z16</f>
        <v>#DIV/0!</v>
      </c>
      <c r="AA29" s="121"/>
      <c r="AB29" s="120" t="e">
        <f>AB28*AB16</f>
        <v>#DIV/0!</v>
      </c>
      <c r="AC29" s="121"/>
      <c r="AD29" s="120" t="e">
        <f>AD28*AD16</f>
        <v>#DIV/0!</v>
      </c>
      <c r="AE29" s="121"/>
      <c r="AF29" s="120" t="e">
        <f>AF28*AF16</f>
        <v>#DIV/0!</v>
      </c>
      <c r="AG29" s="121"/>
      <c r="AH29" s="120" t="e">
        <f>AH28*AH16</f>
        <v>#DIV/0!</v>
      </c>
      <c r="AI29" s="121"/>
      <c r="AJ29" s="120" t="e">
        <f>AJ28*AJ16</f>
        <v>#DIV/0!</v>
      </c>
      <c r="AK29" s="121"/>
      <c r="AL29" s="120" t="e">
        <f>AL28*AL16</f>
        <v>#DIV/0!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9" t="s">
        <v>12</v>
      </c>
      <c r="Q30" s="73"/>
      <c r="R30" s="73"/>
      <c r="S30" s="70"/>
      <c r="T30" s="120" t="e">
        <f>T29-T17</f>
        <v>#DIV/0!</v>
      </c>
      <c r="U30" s="121"/>
      <c r="V30" s="120" t="e">
        <f>V29-V17</f>
        <v>#DIV/0!</v>
      </c>
      <c r="W30" s="121"/>
      <c r="X30" s="120" t="e">
        <f>X29-X17</f>
        <v>#DIV/0!</v>
      </c>
      <c r="Y30" s="121"/>
      <c r="Z30" s="120" t="e">
        <f>Z29-Z17</f>
        <v>#DIV/0!</v>
      </c>
      <c r="AA30" s="121"/>
      <c r="AB30" s="120" t="e">
        <f>AB29-AB17</f>
        <v>#DIV/0!</v>
      </c>
      <c r="AC30" s="121"/>
      <c r="AD30" s="120" t="e">
        <f>AD29-AD17</f>
        <v>#DIV/0!</v>
      </c>
      <c r="AE30" s="121"/>
      <c r="AF30" s="120" t="e">
        <f>AF29-AF17</f>
        <v>#DIV/0!</v>
      </c>
      <c r="AG30" s="121"/>
      <c r="AH30" s="120" t="e">
        <f>AH29-AH17</f>
        <v>#DIV/0!</v>
      </c>
      <c r="AI30" s="121"/>
      <c r="AJ30" s="120" t="e">
        <f>AJ29-AJ17</f>
        <v>#DIV/0!</v>
      </c>
      <c r="AK30" s="121"/>
      <c r="AL30" s="120" t="e">
        <f>AL29-AL17</f>
        <v>#DIV/0!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63" t="s">
        <v>11</v>
      </c>
      <c r="E31" s="64"/>
      <c r="F31" s="64"/>
      <c r="G31" s="64"/>
      <c r="H31" s="65"/>
      <c r="I31" s="63" t="s">
        <v>10</v>
      </c>
      <c r="J31" s="64"/>
      <c r="K31" s="64"/>
      <c r="L31" s="64"/>
      <c r="M31" s="64"/>
      <c r="N31" s="64"/>
      <c r="O31" s="65"/>
      <c r="P31" s="60" t="s">
        <v>9</v>
      </c>
      <c r="Q31" s="61"/>
      <c r="R31" s="61"/>
      <c r="S31" s="62"/>
      <c r="T31" s="122" t="e">
        <f>T30</f>
        <v>#DIV/0!</v>
      </c>
      <c r="U31" s="123"/>
      <c r="V31" s="122" t="e">
        <f>T31+V30</f>
        <v>#DIV/0!</v>
      </c>
      <c r="W31" s="123"/>
      <c r="X31" s="122" t="e">
        <f>V31+X30</f>
        <v>#DIV/0!</v>
      </c>
      <c r="Y31" s="123"/>
      <c r="Z31" s="122" t="e">
        <f>X31+Z30</f>
        <v>#DIV/0!</v>
      </c>
      <c r="AA31" s="123"/>
      <c r="AB31" s="122" t="e">
        <f>Z31+AB30</f>
        <v>#DIV/0!</v>
      </c>
      <c r="AC31" s="123"/>
      <c r="AD31" s="122" t="e">
        <f>AB31+AD30</f>
        <v>#DIV/0!</v>
      </c>
      <c r="AE31" s="123"/>
      <c r="AF31" s="122" t="e">
        <f>AD31+AF30</f>
        <v>#DIV/0!</v>
      </c>
      <c r="AG31" s="123"/>
      <c r="AH31" s="122" t="e">
        <f>AF31+AH30</f>
        <v>#DIV/0!</v>
      </c>
      <c r="AI31" s="123"/>
      <c r="AJ31" s="122" t="e">
        <f>AH31+AJ30</f>
        <v>#DIV/0!</v>
      </c>
      <c r="AK31" s="123"/>
      <c r="AL31" s="122" t="e">
        <f>AJ31+AL30</f>
        <v>#DIV/0!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6" t="s">
        <v>8</v>
      </c>
      <c r="Q32" s="67"/>
      <c r="R32" s="67"/>
      <c r="S32" s="6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45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>
        <v>33.299999999999997</v>
      </c>
      <c r="U36" s="75"/>
      <c r="V36" s="74">
        <v>38.5</v>
      </c>
      <c r="W36" s="75"/>
      <c r="X36" s="74">
        <v>34.5</v>
      </c>
      <c r="Y36" s="75"/>
      <c r="Z36" s="74">
        <v>32.799999999999997</v>
      </c>
      <c r="AA36" s="75"/>
      <c r="AB36" s="74">
        <v>33.700000000000003</v>
      </c>
      <c r="AC36" s="75"/>
      <c r="AD36" s="74">
        <v>40.200000000000003</v>
      </c>
      <c r="AE36" s="75"/>
      <c r="AF36" s="74">
        <v>38.4</v>
      </c>
      <c r="AG36" s="75"/>
      <c r="AH36" s="74">
        <v>34.6</v>
      </c>
      <c r="AI36" s="75"/>
      <c r="AJ36" s="74">
        <v>33</v>
      </c>
      <c r="AK36" s="75"/>
      <c r="AL36" s="74">
        <v>34.4</v>
      </c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7" t="s">
        <v>20</v>
      </c>
      <c r="M37" s="98"/>
      <c r="N37" s="98"/>
      <c r="O37" s="98"/>
      <c r="P37" s="98"/>
      <c r="Q37" s="98"/>
      <c r="R37" s="98"/>
      <c r="S37" s="99"/>
      <c r="T37" s="100">
        <v>25.2</v>
      </c>
      <c r="U37" s="77"/>
      <c r="V37" s="76">
        <v>30.1</v>
      </c>
      <c r="W37" s="77"/>
      <c r="X37" s="76">
        <v>27.3</v>
      </c>
      <c r="Y37" s="77"/>
      <c r="Z37" s="76">
        <v>25.9</v>
      </c>
      <c r="AA37" s="77"/>
      <c r="AB37" s="76">
        <v>26.7</v>
      </c>
      <c r="AC37" s="77"/>
      <c r="AD37" s="76">
        <v>32</v>
      </c>
      <c r="AE37" s="77"/>
      <c r="AF37" s="76">
        <v>30.4</v>
      </c>
      <c r="AG37" s="77"/>
      <c r="AH37" s="76">
        <v>27.5</v>
      </c>
      <c r="AI37" s="77"/>
      <c r="AJ37" s="76">
        <v>26.4</v>
      </c>
      <c r="AK37" s="77"/>
      <c r="AL37" s="76">
        <v>28.5</v>
      </c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100">
        <v>37.4</v>
      </c>
      <c r="U38" s="77"/>
      <c r="V38" s="76">
        <v>39</v>
      </c>
      <c r="W38" s="77"/>
      <c r="X38" s="76">
        <v>37.200000000000003</v>
      </c>
      <c r="Y38" s="77"/>
      <c r="Z38" s="76">
        <v>33.799999999999997</v>
      </c>
      <c r="AA38" s="77"/>
      <c r="AB38" s="76">
        <v>39.799999999999997</v>
      </c>
      <c r="AC38" s="77"/>
      <c r="AD38" s="76">
        <v>36</v>
      </c>
      <c r="AE38" s="77"/>
      <c r="AF38" s="76">
        <v>35.4</v>
      </c>
      <c r="AG38" s="77"/>
      <c r="AH38" s="76">
        <v>38.299999999999997</v>
      </c>
      <c r="AI38" s="77"/>
      <c r="AJ38" s="76">
        <v>37</v>
      </c>
      <c r="AK38" s="77"/>
      <c r="AL38" s="76">
        <v>33.6</v>
      </c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7" t="s">
        <v>20</v>
      </c>
      <c r="M39" s="98"/>
      <c r="N39" s="98"/>
      <c r="O39" s="98"/>
      <c r="P39" s="98"/>
      <c r="Q39" s="98"/>
      <c r="R39" s="98"/>
      <c r="S39" s="99"/>
      <c r="T39" s="105">
        <v>28.1</v>
      </c>
      <c r="U39" s="91"/>
      <c r="V39" s="90">
        <v>30.2</v>
      </c>
      <c r="W39" s="91"/>
      <c r="X39" s="90">
        <v>29.2</v>
      </c>
      <c r="Y39" s="91"/>
      <c r="Z39" s="90">
        <v>26.4</v>
      </c>
      <c r="AA39" s="91"/>
      <c r="AB39" s="90">
        <v>31.2</v>
      </c>
      <c r="AC39" s="91"/>
      <c r="AD39" s="90">
        <v>28.3</v>
      </c>
      <c r="AE39" s="91"/>
      <c r="AF39" s="90">
        <v>27.8</v>
      </c>
      <c r="AG39" s="91"/>
      <c r="AH39" s="90">
        <v>30.3</v>
      </c>
      <c r="AI39" s="91"/>
      <c r="AJ39" s="90">
        <v>29.4</v>
      </c>
      <c r="AK39" s="91"/>
      <c r="AL39" s="90">
        <v>27.6</v>
      </c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60"/>
      <c r="B40" s="61"/>
      <c r="C40" s="6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9">
        <v>1</v>
      </c>
      <c r="Q40" s="73"/>
      <c r="R40" s="73"/>
      <c r="S40" s="70"/>
      <c r="T40" s="127">
        <f>(T36-T37)/T37*100</f>
        <v>32.142857142857132</v>
      </c>
      <c r="U40" s="128"/>
      <c r="V40" s="127">
        <f>(V36-V37)/V37*100</f>
        <v>27.906976744186039</v>
      </c>
      <c r="W40" s="128"/>
      <c r="X40" s="127">
        <f>(X36-X37)/X37*100</f>
        <v>26.373626373626369</v>
      </c>
      <c r="Y40" s="128"/>
      <c r="Z40" s="127">
        <f>(Z36-Z37)/Z37*100</f>
        <v>26.640926640926637</v>
      </c>
      <c r="AA40" s="128"/>
      <c r="AB40" s="127">
        <f>(AB36-AB37)/AB37*100</f>
        <v>26.217228464419488</v>
      </c>
      <c r="AC40" s="128"/>
      <c r="AD40" s="127">
        <f>(AD36-AD37)/AD37*100</f>
        <v>25.625000000000007</v>
      </c>
      <c r="AE40" s="128"/>
      <c r="AF40" s="127">
        <f>(AF36-AF37)/AF37*100</f>
        <v>26.315789473684209</v>
      </c>
      <c r="AG40" s="128"/>
      <c r="AH40" s="127">
        <f>(AH36-AH37)/AH37*100</f>
        <v>25.818181818181824</v>
      </c>
      <c r="AI40" s="128"/>
      <c r="AJ40" s="127">
        <f>(AJ36-AJ37)/AJ37*100</f>
        <v>25.000000000000007</v>
      </c>
      <c r="AK40" s="128"/>
      <c r="AL40" s="127">
        <f>(AL36-AL37)/AL37*100</f>
        <v>20.701754385964907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63"/>
      <c r="B41" s="64"/>
      <c r="C41" s="65"/>
      <c r="D41" s="63" t="s">
        <v>19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69">
        <v>2</v>
      </c>
      <c r="Q41" s="73"/>
      <c r="R41" s="73"/>
      <c r="S41" s="70"/>
      <c r="T41" s="127">
        <f>(T38-T39)/T39*100</f>
        <v>33.096085409252659</v>
      </c>
      <c r="U41" s="128"/>
      <c r="V41" s="127">
        <f>(V38-V39)/V39*100</f>
        <v>29.139072847682122</v>
      </c>
      <c r="W41" s="128"/>
      <c r="X41" s="127">
        <f>(X38-X39)/X39*100</f>
        <v>27.397260273972616</v>
      </c>
      <c r="Y41" s="128"/>
      <c r="Z41" s="127">
        <f>(Z38-Z39)/Z39*100</f>
        <v>28.030303030303028</v>
      </c>
      <c r="AA41" s="128"/>
      <c r="AB41" s="127">
        <f>(AB38-AB39)/AB39*100</f>
        <v>27.564102564102562</v>
      </c>
      <c r="AC41" s="128"/>
      <c r="AD41" s="127">
        <f>(AD38-AD39)/AD39*100</f>
        <v>27.208480565371023</v>
      </c>
      <c r="AE41" s="128"/>
      <c r="AF41" s="127">
        <f>(AF38-AF39)/AF39*100</f>
        <v>27.338129496402868</v>
      </c>
      <c r="AG41" s="128"/>
      <c r="AH41" s="127">
        <f>(AH38-AH39)/AH39*100</f>
        <v>26.402640264026388</v>
      </c>
      <c r="AI41" s="128"/>
      <c r="AJ41" s="127">
        <f>(AJ38-AJ39)/AJ39*100</f>
        <v>25.850340136054427</v>
      </c>
      <c r="AK41" s="128"/>
      <c r="AL41" s="127">
        <f>(AL38-AL39)/AL39*100</f>
        <v>21.739130434782609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11"/>
      <c r="B42" s="67"/>
      <c r="C42" s="68"/>
      <c r="D42" s="63" t="s">
        <v>18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  <c r="P42" s="69">
        <v>3</v>
      </c>
      <c r="Q42" s="73"/>
      <c r="R42" s="73"/>
      <c r="S42" s="70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12">
        <v>44273</v>
      </c>
      <c r="B43" s="113"/>
      <c r="C43" s="114"/>
      <c r="D43" s="63" t="s">
        <v>17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  <c r="P43" s="69">
        <v>4</v>
      </c>
      <c r="Q43" s="73"/>
      <c r="R43" s="73"/>
      <c r="S43" s="70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15"/>
      <c r="B44" s="116"/>
      <c r="C44" s="117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3"/>
      <c r="R44" s="73"/>
      <c r="S44" s="70"/>
      <c r="T44" s="129">
        <f>(T40+T41)/2</f>
        <v>32.619471276054895</v>
      </c>
      <c r="U44" s="130"/>
      <c r="V44" s="129">
        <f>(V40+V41)/2</f>
        <v>28.523024795934081</v>
      </c>
      <c r="W44" s="130"/>
      <c r="X44" s="129">
        <f>(X40+X41)/2</f>
        <v>26.885443323799493</v>
      </c>
      <c r="Y44" s="130"/>
      <c r="Z44" s="129">
        <f>(Z40+Z41)/2</f>
        <v>27.335614835614834</v>
      </c>
      <c r="AA44" s="130"/>
      <c r="AB44" s="129">
        <f>(AB40+AB41)/2</f>
        <v>26.890665514261023</v>
      </c>
      <c r="AC44" s="130"/>
      <c r="AD44" s="129">
        <f>(AD40+AD41)/2</f>
        <v>26.416740282685517</v>
      </c>
      <c r="AE44" s="130"/>
      <c r="AF44" s="129">
        <f>(AF40+AF41)/2</f>
        <v>26.826959485043538</v>
      </c>
      <c r="AG44" s="130"/>
      <c r="AH44" s="129">
        <f>(AH40+AH41)/2</f>
        <v>26.110411041104108</v>
      </c>
      <c r="AI44" s="130"/>
      <c r="AJ44" s="129">
        <f>(AJ40+AJ41)/2</f>
        <v>25.425170068027217</v>
      </c>
      <c r="AK44" s="130"/>
      <c r="AL44" s="129">
        <f>(AL40+AL41)/2</f>
        <v>21.220442410373757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60" t="s">
        <v>14</v>
      </c>
      <c r="E45" s="61"/>
      <c r="F45" s="61"/>
      <c r="G45" s="61"/>
      <c r="H45" s="62"/>
      <c r="I45" s="69" t="s">
        <v>13</v>
      </c>
      <c r="J45" s="73"/>
      <c r="K45" s="73"/>
      <c r="L45" s="73"/>
      <c r="M45" s="73"/>
      <c r="N45" s="73"/>
      <c r="O45" s="70"/>
      <c r="P45" s="69" t="s">
        <v>12</v>
      </c>
      <c r="Q45" s="73"/>
      <c r="R45" s="73"/>
      <c r="S45" s="70"/>
      <c r="T45" s="131">
        <f>T44*T16</f>
        <v>35.22902897813929</v>
      </c>
      <c r="U45" s="132"/>
      <c r="V45" s="131">
        <f>V44*V16</f>
        <v>31.945787771446174</v>
      </c>
      <c r="W45" s="132"/>
      <c r="X45" s="131">
        <f>X44*X16</f>
        <v>29.036278789703452</v>
      </c>
      <c r="Y45" s="132"/>
      <c r="Z45" s="131">
        <f>Z44*Z16</f>
        <v>31.709313209313205</v>
      </c>
      <c r="AA45" s="132"/>
      <c r="AB45" s="131">
        <f>AB44*AB16</f>
        <v>32.268798617113227</v>
      </c>
      <c r="AC45" s="132"/>
      <c r="AD45" s="131">
        <f>AD44*AD16</f>
        <v>32.492590547703188</v>
      </c>
      <c r="AE45" s="132"/>
      <c r="AF45" s="131">
        <f>AF44*AF16</f>
        <v>33.801968951154855</v>
      </c>
      <c r="AG45" s="132"/>
      <c r="AH45" s="131">
        <f>AH44*AH16</f>
        <v>33.42132613261326</v>
      </c>
      <c r="AI45" s="132"/>
      <c r="AJ45" s="131">
        <f>AJ44*AJ16</f>
        <v>31.272959183673478</v>
      </c>
      <c r="AK45" s="132"/>
      <c r="AL45" s="131">
        <f>AL44*AL16</f>
        <v>25.464530892448508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9" t="s">
        <v>12</v>
      </c>
      <c r="Q46" s="73"/>
      <c r="R46" s="73"/>
      <c r="S46" s="70"/>
      <c r="T46" s="131">
        <f>T45-T17</f>
        <v>19.829028978139291</v>
      </c>
      <c r="U46" s="132"/>
      <c r="V46" s="131">
        <f>V45-V17</f>
        <v>16.045787771446172</v>
      </c>
      <c r="W46" s="132"/>
      <c r="X46" s="131">
        <f>X45-X17</f>
        <v>13.736278789703452</v>
      </c>
      <c r="Y46" s="132"/>
      <c r="Z46" s="131">
        <f>Z45-Z17</f>
        <v>15.209313209313205</v>
      </c>
      <c r="AA46" s="132"/>
      <c r="AB46" s="131">
        <f>AB45-AB17</f>
        <v>15.268798617113227</v>
      </c>
      <c r="AC46" s="132"/>
      <c r="AD46" s="131">
        <f>AD45-AD17</f>
        <v>14.992590547703188</v>
      </c>
      <c r="AE46" s="132"/>
      <c r="AF46" s="131">
        <f>AF45-AF17</f>
        <v>16.401968951154856</v>
      </c>
      <c r="AG46" s="132"/>
      <c r="AH46" s="131">
        <f>AH45-AH17</f>
        <v>16.021326132613261</v>
      </c>
      <c r="AI46" s="132"/>
      <c r="AJ46" s="131">
        <f>AJ45-AJ17</f>
        <v>14.972959183673478</v>
      </c>
      <c r="AK46" s="132"/>
      <c r="AL46" s="131">
        <f>AL45-AL17</f>
        <v>8.8645308924485064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63" t="s">
        <v>11</v>
      </c>
      <c r="E47" s="64"/>
      <c r="F47" s="64"/>
      <c r="G47" s="64"/>
      <c r="H47" s="65"/>
      <c r="I47" s="63" t="s">
        <v>10</v>
      </c>
      <c r="J47" s="64"/>
      <c r="K47" s="64"/>
      <c r="L47" s="64"/>
      <c r="M47" s="64"/>
      <c r="N47" s="64"/>
      <c r="O47" s="65"/>
      <c r="P47" s="60" t="s">
        <v>9</v>
      </c>
      <c r="Q47" s="61"/>
      <c r="R47" s="61"/>
      <c r="S47" s="62"/>
      <c r="T47" s="133">
        <f>T46</f>
        <v>19.829028978139291</v>
      </c>
      <c r="U47" s="134"/>
      <c r="V47" s="133">
        <f>T47+V46</f>
        <v>35.874816749585463</v>
      </c>
      <c r="W47" s="134"/>
      <c r="X47" s="133">
        <f>V47+X46</f>
        <v>49.611095539288911</v>
      </c>
      <c r="Y47" s="134"/>
      <c r="Z47" s="133">
        <f>X47+Z46</f>
        <v>64.820408748602119</v>
      </c>
      <c r="AA47" s="134"/>
      <c r="AB47" s="133">
        <f>Z47+AB46</f>
        <v>80.089207365715339</v>
      </c>
      <c r="AC47" s="134"/>
      <c r="AD47" s="133">
        <f>AB47+AD46</f>
        <v>95.081797913418526</v>
      </c>
      <c r="AE47" s="134"/>
      <c r="AF47" s="133">
        <f>AD47+AF46</f>
        <v>111.48376686457338</v>
      </c>
      <c r="AG47" s="134"/>
      <c r="AH47" s="133">
        <f>AF47+AH46</f>
        <v>127.50509299718664</v>
      </c>
      <c r="AI47" s="134"/>
      <c r="AJ47" s="133">
        <f>AH47+AJ46</f>
        <v>142.47805218086012</v>
      </c>
      <c r="AK47" s="134"/>
      <c r="AL47" s="133">
        <f>AJ47+AL46</f>
        <v>151.34258307330862</v>
      </c>
      <c r="AM47" s="134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6" t="s">
        <v>8</v>
      </c>
      <c r="Q48" s="67"/>
      <c r="R48" s="67"/>
      <c r="S48" s="6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126" t="s">
        <v>91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>
        <v>34.200000000000003</v>
      </c>
      <c r="U52" s="75"/>
      <c r="V52" s="74">
        <v>39.200000000000003</v>
      </c>
      <c r="W52" s="75"/>
      <c r="X52" s="74">
        <v>37.200000000000003</v>
      </c>
      <c r="Y52" s="75"/>
      <c r="Z52" s="74">
        <v>36.5</v>
      </c>
      <c r="AA52" s="75"/>
      <c r="AB52" s="74">
        <v>33.4</v>
      </c>
      <c r="AC52" s="75"/>
      <c r="AD52" s="74">
        <v>34.9</v>
      </c>
      <c r="AE52" s="75"/>
      <c r="AF52" s="74">
        <v>37.9</v>
      </c>
      <c r="AG52" s="75"/>
      <c r="AH52" s="74">
        <v>39.5</v>
      </c>
      <c r="AI52" s="75"/>
      <c r="AJ52" s="74">
        <v>35.299999999999997</v>
      </c>
      <c r="AK52" s="75"/>
      <c r="AL52" s="74">
        <v>30.7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7" t="s">
        <v>20</v>
      </c>
      <c r="M53" s="98"/>
      <c r="N53" s="98"/>
      <c r="O53" s="98"/>
      <c r="P53" s="98"/>
      <c r="Q53" s="98"/>
      <c r="R53" s="98"/>
      <c r="S53" s="99"/>
      <c r="T53" s="100">
        <v>26.5</v>
      </c>
      <c r="U53" s="77"/>
      <c r="V53" s="76">
        <v>30.6</v>
      </c>
      <c r="W53" s="77"/>
      <c r="X53" s="76">
        <v>29.6</v>
      </c>
      <c r="Y53" s="77"/>
      <c r="Z53" s="76">
        <v>29</v>
      </c>
      <c r="AA53" s="77"/>
      <c r="AB53" s="76">
        <v>26.6</v>
      </c>
      <c r="AC53" s="77"/>
      <c r="AD53" s="76">
        <v>27.9</v>
      </c>
      <c r="AE53" s="77"/>
      <c r="AF53" s="76">
        <v>30.3</v>
      </c>
      <c r="AG53" s="77"/>
      <c r="AH53" s="76">
        <v>31.7</v>
      </c>
      <c r="AI53" s="77"/>
      <c r="AJ53" s="76">
        <v>28.2</v>
      </c>
      <c r="AK53" s="77"/>
      <c r="AL53" s="76">
        <v>25.5</v>
      </c>
      <c r="AM53" s="101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100">
        <v>38</v>
      </c>
      <c r="U54" s="77"/>
      <c r="V54" s="76">
        <v>34.200000000000003</v>
      </c>
      <c r="W54" s="77"/>
      <c r="X54" s="76">
        <v>39.9</v>
      </c>
      <c r="Y54" s="77"/>
      <c r="Z54" s="76">
        <v>38.5</v>
      </c>
      <c r="AA54" s="77"/>
      <c r="AB54" s="76">
        <v>35.9</v>
      </c>
      <c r="AC54" s="77"/>
      <c r="AD54" s="76">
        <v>32</v>
      </c>
      <c r="AE54" s="77"/>
      <c r="AF54" s="76">
        <v>40.799999999999997</v>
      </c>
      <c r="AG54" s="77"/>
      <c r="AH54" s="76">
        <v>33.1</v>
      </c>
      <c r="AI54" s="77"/>
      <c r="AJ54" s="76">
        <v>38.299999999999997</v>
      </c>
      <c r="AK54" s="77"/>
      <c r="AL54" s="76">
        <v>35.5</v>
      </c>
      <c r="AM54" s="101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7" t="s">
        <v>20</v>
      </c>
      <c r="M55" s="98"/>
      <c r="N55" s="98"/>
      <c r="O55" s="98"/>
      <c r="P55" s="98"/>
      <c r="Q55" s="98"/>
      <c r="R55" s="98"/>
      <c r="S55" s="99"/>
      <c r="T55" s="105">
        <v>29.2</v>
      </c>
      <c r="U55" s="91"/>
      <c r="V55" s="90">
        <v>26.4</v>
      </c>
      <c r="W55" s="91"/>
      <c r="X55" s="90">
        <v>31.5</v>
      </c>
      <c r="Y55" s="91"/>
      <c r="Z55" s="90">
        <v>30.3</v>
      </c>
      <c r="AA55" s="91"/>
      <c r="AB55" s="90">
        <v>28.4</v>
      </c>
      <c r="AC55" s="91"/>
      <c r="AD55" s="90">
        <v>25.3</v>
      </c>
      <c r="AE55" s="91"/>
      <c r="AF55" s="90">
        <v>32.200000000000003</v>
      </c>
      <c r="AG55" s="91"/>
      <c r="AH55" s="90">
        <v>26.3</v>
      </c>
      <c r="AI55" s="91"/>
      <c r="AJ55" s="90">
        <v>30.3</v>
      </c>
      <c r="AK55" s="91"/>
      <c r="AL55" s="90">
        <v>29.2</v>
      </c>
      <c r="AM55" s="102"/>
    </row>
    <row r="56" spans="1:39" ht="18.899999999999999" customHeight="1" thickBot="1">
      <c r="A56" s="60"/>
      <c r="B56" s="61"/>
      <c r="C56" s="6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9">
        <v>1</v>
      </c>
      <c r="Q56" s="73"/>
      <c r="R56" s="73"/>
      <c r="S56" s="70"/>
      <c r="T56" s="127">
        <f>(T52-T53)/T53*100</f>
        <v>29.056603773584914</v>
      </c>
      <c r="U56" s="128"/>
      <c r="V56" s="127">
        <f>(V52-V53)/V53*100</f>
        <v>28.1045751633987</v>
      </c>
      <c r="W56" s="128"/>
      <c r="X56" s="127">
        <f>(X52-X53)/X53*100</f>
        <v>25.675675675675681</v>
      </c>
      <c r="Y56" s="128"/>
      <c r="Z56" s="127">
        <f>(Z52-Z53)/Z53*100</f>
        <v>25.862068965517242</v>
      </c>
      <c r="AA56" s="128"/>
      <c r="AB56" s="127">
        <f>(AB52-AB53)/AB53*100</f>
        <v>25.563909774436077</v>
      </c>
      <c r="AC56" s="128"/>
      <c r="AD56" s="127">
        <f>(AD52-AD53)/AD53*100</f>
        <v>25.08960573476703</v>
      </c>
      <c r="AE56" s="128"/>
      <c r="AF56" s="127">
        <f>(AF52-AF53)/AF53*100</f>
        <v>25.082508250825075</v>
      </c>
      <c r="AG56" s="128"/>
      <c r="AH56" s="127">
        <f>(AH52-AH53)/AH53*100</f>
        <v>24.605678233438489</v>
      </c>
      <c r="AI56" s="128"/>
      <c r="AJ56" s="127">
        <f>(AJ52-AJ53)/AJ53*100</f>
        <v>25.177304964538997</v>
      </c>
      <c r="AK56" s="128"/>
      <c r="AL56" s="127">
        <f>(AL52-AL53)/AL53*100</f>
        <v>20.392156862745097</v>
      </c>
      <c r="AM56" s="128"/>
    </row>
    <row r="57" spans="1:39" ht="18.899999999999999" customHeight="1" thickBot="1">
      <c r="A57" s="63"/>
      <c r="B57" s="64"/>
      <c r="C57" s="65"/>
      <c r="D57" s="63" t="s">
        <v>19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  <c r="P57" s="69">
        <v>2</v>
      </c>
      <c r="Q57" s="73"/>
      <c r="R57" s="73"/>
      <c r="S57" s="70"/>
      <c r="T57" s="127">
        <f>(T54-T55)/T55*100</f>
        <v>30.136986301369866</v>
      </c>
      <c r="U57" s="128"/>
      <c r="V57" s="127">
        <f>(V54-V55)/V55*100</f>
        <v>29.545454545454565</v>
      </c>
      <c r="W57" s="128"/>
      <c r="X57" s="127">
        <f>(X54-X55)/X55*100</f>
        <v>26.666666666666661</v>
      </c>
      <c r="Y57" s="128"/>
      <c r="Z57" s="127">
        <f>(Z54-Z55)/Z55*100</f>
        <v>27.062706270627057</v>
      </c>
      <c r="AA57" s="128"/>
      <c r="AB57" s="127">
        <f>(AB54-AB55)/AB55*100</f>
        <v>26.408450704225356</v>
      </c>
      <c r="AC57" s="128"/>
      <c r="AD57" s="127">
        <f>(AD54-AD55)/AD55*100</f>
        <v>26.482213438735176</v>
      </c>
      <c r="AE57" s="128"/>
      <c r="AF57" s="127">
        <f>(AF54-AF55)/AF55*100</f>
        <v>26.708074534161469</v>
      </c>
      <c r="AG57" s="128"/>
      <c r="AH57" s="127">
        <f>(AH54-AH55)/AH55*100</f>
        <v>25.855513307984797</v>
      </c>
      <c r="AI57" s="128"/>
      <c r="AJ57" s="127">
        <f>(AJ54-AJ55)/AJ55*100</f>
        <v>26.402640264026388</v>
      </c>
      <c r="AK57" s="128"/>
      <c r="AL57" s="127">
        <f>(AL54-AL55)/AL55*100</f>
        <v>21.575342465753426</v>
      </c>
      <c r="AM57" s="128"/>
    </row>
    <row r="58" spans="1:39" ht="18.899999999999999" customHeight="1" thickBot="1">
      <c r="A58" s="66"/>
      <c r="B58" s="67"/>
      <c r="C58" s="68"/>
      <c r="D58" s="63" t="s">
        <v>18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69">
        <v>3</v>
      </c>
      <c r="Q58" s="73"/>
      <c r="R58" s="73"/>
      <c r="S58" s="70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899999999999999" customHeight="1" thickBot="1">
      <c r="A59" s="112">
        <v>44283</v>
      </c>
      <c r="B59" s="113"/>
      <c r="C59" s="114"/>
      <c r="D59" s="63" t="s">
        <v>17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69">
        <v>4</v>
      </c>
      <c r="Q59" s="73"/>
      <c r="R59" s="73"/>
      <c r="S59" s="70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899999999999999" customHeight="1" thickBot="1">
      <c r="A60" s="115"/>
      <c r="B60" s="116"/>
      <c r="C60" s="117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3"/>
      <c r="R60" s="73"/>
      <c r="S60" s="70"/>
      <c r="T60" s="129">
        <f>(T56+T57)/2</f>
        <v>29.596795037477392</v>
      </c>
      <c r="U60" s="130"/>
      <c r="V60" s="129">
        <f>(V56+V57)/2</f>
        <v>28.825014854426634</v>
      </c>
      <c r="W60" s="130"/>
      <c r="X60" s="129">
        <f>(X56+X57)/2</f>
        <v>26.171171171171171</v>
      </c>
      <c r="Y60" s="130"/>
      <c r="Z60" s="129">
        <f>(Z56+Z57)/2</f>
        <v>26.46238761807215</v>
      </c>
      <c r="AA60" s="130"/>
      <c r="AB60" s="129">
        <f>(AB56+AB57)/2</f>
        <v>25.986180239330714</v>
      </c>
      <c r="AC60" s="130"/>
      <c r="AD60" s="129">
        <f>(AD56+AD57)/2</f>
        <v>25.785909586751103</v>
      </c>
      <c r="AE60" s="130"/>
      <c r="AF60" s="129">
        <f>(AF56+AF57)/2</f>
        <v>25.89529139249327</v>
      </c>
      <c r="AG60" s="130"/>
      <c r="AH60" s="129">
        <f>(AH56+AH57)/2</f>
        <v>25.230595770711645</v>
      </c>
      <c r="AI60" s="130"/>
      <c r="AJ60" s="129">
        <f>(AJ56+AJ57)/2</f>
        <v>25.789972614282693</v>
      </c>
      <c r="AK60" s="130"/>
      <c r="AL60" s="129">
        <f>(AL56+AL57)/2</f>
        <v>20.98374966424926</v>
      </c>
      <c r="AM60" s="130"/>
    </row>
    <row r="61" spans="1:39" ht="18.899999999999999" customHeight="1" thickBot="1">
      <c r="A61" s="27"/>
      <c r="B61" s="4"/>
      <c r="C61" s="25"/>
      <c r="D61" s="60" t="s">
        <v>14</v>
      </c>
      <c r="E61" s="61"/>
      <c r="F61" s="61"/>
      <c r="G61" s="61"/>
      <c r="H61" s="62"/>
      <c r="I61" s="69" t="s">
        <v>13</v>
      </c>
      <c r="J61" s="73"/>
      <c r="K61" s="73"/>
      <c r="L61" s="73"/>
      <c r="M61" s="73"/>
      <c r="N61" s="73"/>
      <c r="O61" s="70"/>
      <c r="P61" s="69" t="s">
        <v>12</v>
      </c>
      <c r="Q61" s="73"/>
      <c r="R61" s="73"/>
      <c r="S61" s="70"/>
      <c r="T61" s="131">
        <f>T60*T16</f>
        <v>31.964538640475585</v>
      </c>
      <c r="U61" s="132"/>
      <c r="V61" s="131">
        <f>V60*V16</f>
        <v>32.28401663695783</v>
      </c>
      <c r="W61" s="132"/>
      <c r="X61" s="131">
        <f>X60*X16</f>
        <v>28.264864864864865</v>
      </c>
      <c r="Y61" s="132"/>
      <c r="Z61" s="131">
        <f>Z60*Z16</f>
        <v>30.696369636963691</v>
      </c>
      <c r="AA61" s="132"/>
      <c r="AB61" s="131">
        <f>AB60*AB16</f>
        <v>31.183416287196856</v>
      </c>
      <c r="AC61" s="132"/>
      <c r="AD61" s="131">
        <f>AD60*AD16</f>
        <v>31.716668791703857</v>
      </c>
      <c r="AE61" s="132"/>
      <c r="AF61" s="131">
        <f>AF60*AF16</f>
        <v>32.628067154541519</v>
      </c>
      <c r="AG61" s="132"/>
      <c r="AH61" s="131">
        <f>AH60*AH16</f>
        <v>32.295162586510905</v>
      </c>
      <c r="AI61" s="132"/>
      <c r="AJ61" s="131">
        <f>AJ60*AJ16</f>
        <v>31.721666315567713</v>
      </c>
      <c r="AK61" s="132"/>
      <c r="AL61" s="131">
        <f>AL60*AL16</f>
        <v>25.180499597099111</v>
      </c>
      <c r="AM61" s="132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9" t="s">
        <v>12</v>
      </c>
      <c r="Q62" s="73"/>
      <c r="R62" s="73"/>
      <c r="S62" s="70"/>
      <c r="T62" s="131">
        <f>T61-T17</f>
        <v>16.564538640475583</v>
      </c>
      <c r="U62" s="132"/>
      <c r="V62" s="131">
        <f>V61-V17</f>
        <v>16.384016636957831</v>
      </c>
      <c r="W62" s="132"/>
      <c r="X62" s="131">
        <f>X61-X17</f>
        <v>12.964864864864865</v>
      </c>
      <c r="Y62" s="132"/>
      <c r="Z62" s="131">
        <f>Z61-Z17</f>
        <v>14.196369636963691</v>
      </c>
      <c r="AA62" s="132"/>
      <c r="AB62" s="131">
        <f>AB61-AB17</f>
        <v>14.183416287196856</v>
      </c>
      <c r="AC62" s="132"/>
      <c r="AD62" s="131">
        <f>AD61-AD17</f>
        <v>14.216668791703857</v>
      </c>
      <c r="AE62" s="132"/>
      <c r="AF62" s="131">
        <f>AF61-AF17</f>
        <v>15.22806715454152</v>
      </c>
      <c r="AG62" s="132"/>
      <c r="AH62" s="131">
        <f>AH61-AH17</f>
        <v>14.895162586510907</v>
      </c>
      <c r="AI62" s="132"/>
      <c r="AJ62" s="131">
        <f>AJ61-AJ17</f>
        <v>15.421666315567713</v>
      </c>
      <c r="AK62" s="132"/>
      <c r="AL62" s="131">
        <f>AL61-AL17</f>
        <v>8.5804995970991094</v>
      </c>
      <c r="AM62" s="132"/>
    </row>
    <row r="63" spans="1:39" ht="18.899999999999999" customHeight="1">
      <c r="A63" s="27"/>
      <c r="B63" s="26"/>
      <c r="C63" s="25"/>
      <c r="D63" s="63" t="s">
        <v>11</v>
      </c>
      <c r="E63" s="64"/>
      <c r="F63" s="64"/>
      <c r="G63" s="64"/>
      <c r="H63" s="65"/>
      <c r="I63" s="63" t="s">
        <v>10</v>
      </c>
      <c r="J63" s="64"/>
      <c r="K63" s="64"/>
      <c r="L63" s="64"/>
      <c r="M63" s="64"/>
      <c r="N63" s="64"/>
      <c r="O63" s="65"/>
      <c r="P63" s="60" t="s">
        <v>9</v>
      </c>
      <c r="Q63" s="61"/>
      <c r="R63" s="61"/>
      <c r="S63" s="62"/>
      <c r="T63" s="133">
        <f>T62</f>
        <v>16.564538640475583</v>
      </c>
      <c r="U63" s="134"/>
      <c r="V63" s="133">
        <f>T63+V62</f>
        <v>32.948555277433414</v>
      </c>
      <c r="W63" s="134"/>
      <c r="X63" s="133">
        <f>V63+X62</f>
        <v>45.913420142298278</v>
      </c>
      <c r="Y63" s="134"/>
      <c r="Z63" s="133">
        <f>X63+Z62</f>
        <v>60.109789779261973</v>
      </c>
      <c r="AA63" s="134"/>
      <c r="AB63" s="133">
        <f>Z63+AB62</f>
        <v>74.293206066458822</v>
      </c>
      <c r="AC63" s="134"/>
      <c r="AD63" s="133">
        <f>AB63+AD62</f>
        <v>88.509874858162675</v>
      </c>
      <c r="AE63" s="134"/>
      <c r="AF63" s="133">
        <f>AD63+AF62</f>
        <v>103.7379420127042</v>
      </c>
      <c r="AG63" s="134"/>
      <c r="AH63" s="133">
        <f>AF63+AH62</f>
        <v>118.6331045992151</v>
      </c>
      <c r="AI63" s="134"/>
      <c r="AJ63" s="133">
        <f>AH63+AJ62</f>
        <v>134.05477091478281</v>
      </c>
      <c r="AK63" s="134"/>
      <c r="AL63" s="133">
        <f>AJ63+AL62</f>
        <v>142.63527051188191</v>
      </c>
      <c r="AM63" s="134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6" t="s">
        <v>8</v>
      </c>
      <c r="Q64" s="67"/>
      <c r="R64" s="67"/>
      <c r="S64" s="6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126" t="s">
        <v>44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8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/>
      <c r="D70" s="157"/>
      <c r="E70" s="157"/>
      <c r="F70" s="157" t="s">
        <v>48</v>
      </c>
      <c r="G70" s="157" t="s">
        <v>49</v>
      </c>
      <c r="H70" s="157" t="s">
        <v>50</v>
      </c>
      <c r="I70" s="157" t="s">
        <v>51</v>
      </c>
      <c r="J70" s="157" t="s">
        <v>52</v>
      </c>
      <c r="K70" s="157" t="s">
        <v>53</v>
      </c>
      <c r="L70" s="157" t="s">
        <v>53</v>
      </c>
      <c r="M70" s="157" t="s">
        <v>54</v>
      </c>
      <c r="N70" s="159" t="s">
        <v>90</v>
      </c>
      <c r="O70" s="160"/>
      <c r="P70" s="147" t="s">
        <v>55</v>
      </c>
      <c r="Q70" s="147" t="s">
        <v>56</v>
      </c>
      <c r="R70" s="147" t="s">
        <v>57</v>
      </c>
      <c r="S70" s="147" t="s">
        <v>58</v>
      </c>
      <c r="T70" s="147" t="s">
        <v>59</v>
      </c>
      <c r="U70" s="147" t="s">
        <v>60</v>
      </c>
      <c r="V70" s="147" t="s">
        <v>61</v>
      </c>
      <c r="W70" s="147" t="s">
        <v>62</v>
      </c>
      <c r="X70" s="147" t="s">
        <v>63</v>
      </c>
      <c r="Y70" s="147" t="s">
        <v>64</v>
      </c>
      <c r="Z70" s="153" t="s">
        <v>65</v>
      </c>
      <c r="AA70" s="154"/>
      <c r="AB70" s="147" t="s">
        <v>66</v>
      </c>
      <c r="AC70" s="147" t="s">
        <v>67</v>
      </c>
      <c r="AD70" s="147" t="s">
        <v>68</v>
      </c>
      <c r="AE70" s="147" t="s">
        <v>69</v>
      </c>
      <c r="AF70" s="147" t="s">
        <v>48</v>
      </c>
      <c r="AG70" s="147" t="s">
        <v>70</v>
      </c>
      <c r="AH70" s="147" t="s">
        <v>71</v>
      </c>
      <c r="AI70" s="147" t="s">
        <v>72</v>
      </c>
      <c r="AJ70" s="147" t="s">
        <v>73</v>
      </c>
      <c r="AK70" s="147" t="s">
        <v>74</v>
      </c>
      <c r="AL70" s="149" t="s">
        <v>75</v>
      </c>
      <c r="AM70" s="150"/>
    </row>
    <row r="71" spans="1:39" ht="13.8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5"/>
      <c r="AA71" s="156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1"/>
      <c r="AM71" s="152"/>
    </row>
    <row r="72" spans="1:39">
      <c r="A72" s="139" t="s">
        <v>4</v>
      </c>
      <c r="B72" s="140"/>
      <c r="C72" s="157"/>
      <c r="D72" s="157"/>
      <c r="E72" s="157"/>
      <c r="F72" s="157" t="s">
        <v>67</v>
      </c>
      <c r="G72" s="157"/>
      <c r="H72" s="157"/>
      <c r="I72" s="157"/>
      <c r="J72" s="157" t="s">
        <v>54</v>
      </c>
      <c r="K72" s="157" t="s">
        <v>76</v>
      </c>
      <c r="L72" s="157"/>
      <c r="M72" s="157" t="s">
        <v>77</v>
      </c>
      <c r="N72" s="159" t="s">
        <v>78</v>
      </c>
      <c r="O72" s="160"/>
      <c r="P72" s="157"/>
      <c r="Q72" s="157"/>
      <c r="R72" s="157"/>
      <c r="S72" s="157" t="s">
        <v>59</v>
      </c>
      <c r="T72" s="157" t="s">
        <v>79</v>
      </c>
      <c r="U72" s="157"/>
      <c r="V72" s="157"/>
      <c r="W72" s="157" t="s">
        <v>80</v>
      </c>
      <c r="X72" s="157" t="s">
        <v>81</v>
      </c>
      <c r="Y72" s="157" t="s">
        <v>82</v>
      </c>
      <c r="Z72" s="159" t="s">
        <v>78</v>
      </c>
      <c r="AA72" s="160"/>
      <c r="AB72" s="147" t="s">
        <v>83</v>
      </c>
      <c r="AC72" s="147" t="s">
        <v>84</v>
      </c>
      <c r="AD72" s="147"/>
      <c r="AE72" s="147"/>
      <c r="AF72" s="147" t="s">
        <v>85</v>
      </c>
      <c r="AG72" s="147" t="s">
        <v>86</v>
      </c>
      <c r="AH72" s="147" t="s">
        <v>87</v>
      </c>
      <c r="AI72" s="147"/>
      <c r="AJ72" s="147"/>
      <c r="AK72" s="147"/>
      <c r="AL72" s="149" t="s">
        <v>88</v>
      </c>
      <c r="AM72" s="150"/>
    </row>
    <row r="73" spans="1:39" ht="13.8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1"/>
      <c r="AM73" s="15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89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березень</vt:lpstr>
      <vt:lpstr>березень!Область_печати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2021-10-07T09:01:33Z</dcterms:modified>
</cp:coreProperties>
</file>